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E:\TRANSPARENCIA 2020\ITDIF 2020\"/>
    </mc:Choice>
  </mc:AlternateContent>
  <bookViews>
    <workbookView xWindow="0" yWindow="0" windowWidth="24000" windowHeight="9735" tabRatio="760"/>
  </bookViews>
  <sheets>
    <sheet name="2110200" sheetId="210" r:id="rId1"/>
    <sheet name="2110300" sheetId="241" r:id="rId2"/>
    <sheet name="2110400" sheetId="254" r:id="rId3"/>
    <sheet name="2110600" sheetId="211" r:id="rId4"/>
    <sheet name="2120400" sheetId="255" r:id="rId5"/>
    <sheet name="2140100" sheetId="214" r:id="rId6"/>
    <sheet name="2150200" sheetId="243" r:id="rId7"/>
    <sheet name="2160100" sheetId="212" r:id="rId8"/>
    <sheet name="2160200" sheetId="213" r:id="rId9"/>
    <sheet name="2160300" sheetId="256" r:id="rId10"/>
    <sheet name="2210501" sheetId="257" r:id="rId11"/>
    <sheet name="2220400" sheetId="258" r:id="rId12"/>
    <sheet name="2230200" sheetId="224" r:id="rId13"/>
    <sheet name="2410100" sheetId="259" r:id="rId14"/>
    <sheet name="2410200" sheetId="260" r:id="rId15"/>
    <sheet name="2410300" sheetId="261" r:id="rId16"/>
    <sheet name="2450300" sheetId="262" r:id="rId17"/>
    <sheet name="2460100" sheetId="223" r:id="rId18"/>
    <sheet name="2460200" sheetId="263" r:id="rId19"/>
    <sheet name="2470200" sheetId="264" r:id="rId20"/>
    <sheet name="2470300" sheetId="265" r:id="rId21"/>
    <sheet name="2470400" sheetId="236" r:id="rId22"/>
    <sheet name="2480700" sheetId="251" r:id="rId23"/>
    <sheet name="2490100" sheetId="250" r:id="rId24"/>
    <sheet name="2490400" sheetId="266" r:id="rId25"/>
    <sheet name="2520100" sheetId="268" r:id="rId26"/>
    <sheet name="2560100" sheetId="269" r:id="rId27"/>
    <sheet name="2610100" sheetId="225" r:id="rId28"/>
    <sheet name="2710600" sheetId="270" r:id="rId29"/>
    <sheet name="2720100" sheetId="271" r:id="rId30"/>
    <sheet name="2910100" sheetId="272" r:id="rId31"/>
    <sheet name="2920100" sheetId="273" r:id="rId32"/>
    <sheet name="2920200" sheetId="232" r:id="rId33"/>
    <sheet name="2940300" sheetId="274" r:id="rId34"/>
    <sheet name="2960100" sheetId="228" r:id="rId35"/>
    <sheet name="2960200" sheetId="219" r:id="rId36"/>
    <sheet name="2960300" sheetId="275" r:id="rId37"/>
    <sheet name="2960900" sheetId="276" r:id="rId38"/>
    <sheet name="2980400" sheetId="277" r:id="rId39"/>
    <sheet name="3110100" sheetId="278" r:id="rId40"/>
    <sheet name="3130100" sheetId="279" r:id="rId41"/>
    <sheet name="3140100" sheetId="280" r:id="rId42"/>
    <sheet name="3170100" sheetId="281" r:id="rId43"/>
    <sheet name="3180100" sheetId="282" r:id="rId44"/>
    <sheet name="3190200" sheetId="283" r:id="rId45"/>
    <sheet name="3220100" sheetId="284" r:id="rId46"/>
    <sheet name="3230100" sheetId="285" r:id="rId47"/>
    <sheet name="3260100" sheetId="286" r:id="rId48"/>
    <sheet name="3270100" sheetId="287" r:id="rId49"/>
    <sheet name="3340100" sheetId="288" r:id="rId50"/>
    <sheet name="3360200" sheetId="289" r:id="rId51"/>
    <sheet name="3360300" sheetId="290" r:id="rId52"/>
    <sheet name="3360400" sheetId="291" r:id="rId53"/>
    <sheet name="3390100" sheetId="292" r:id="rId54"/>
    <sheet name="3390300" sheetId="293" r:id="rId55"/>
    <sheet name="3470100" sheetId="294" r:id="rId56"/>
    <sheet name="3490100" sheetId="295" r:id="rId57"/>
    <sheet name="3510100" sheetId="296" r:id="rId58"/>
    <sheet name="3510200" sheetId="297" r:id="rId59"/>
    <sheet name="3520100" sheetId="299" r:id="rId60"/>
    <sheet name="3530100" sheetId="298" r:id="rId61"/>
    <sheet name="3550100" sheetId="300" r:id="rId62"/>
    <sheet name="3570100" sheetId="301" r:id="rId63"/>
    <sheet name="3610100" sheetId="302" r:id="rId64"/>
    <sheet name="3710100" sheetId="303" r:id="rId65"/>
    <sheet name="3720100" sheetId="304" r:id="rId66"/>
    <sheet name="3750100" sheetId="305" r:id="rId67"/>
    <sheet name="3760100" sheetId="306" r:id="rId68"/>
    <sheet name="3790100" sheetId="307" r:id="rId69"/>
    <sheet name="3820100" sheetId="308" r:id="rId70"/>
    <sheet name="3840100" sheetId="309" r:id="rId71"/>
    <sheet name="3850100" sheetId="310" r:id="rId72"/>
    <sheet name="3920200" sheetId="311" r:id="rId73"/>
    <sheet name="5110700" sheetId="312" r:id="rId74"/>
    <sheet name="5190100" sheetId="313" r:id="rId75"/>
    <sheet name="5190800" sheetId="314" r:id="rId76"/>
    <sheet name="5410100" sheetId="315" r:id="rId77"/>
    <sheet name="5610200" sheetId="316" r:id="rId78"/>
    <sheet name="5640100" sheetId="317" r:id="rId79"/>
  </sheets>
  <definedNames>
    <definedName name="_xlnm.Print_Area" localSheetId="0">'2110200'!$B$2:$T$48</definedName>
    <definedName name="_xlnm.Print_Area" localSheetId="1">'2110300'!$B$2:$T$19</definedName>
    <definedName name="_xlnm.Print_Area" localSheetId="2">'2110400'!$B$2:$T$22</definedName>
    <definedName name="_xlnm.Print_Area" localSheetId="3">'2110600'!$B$2:$T$45</definedName>
    <definedName name="_xlnm.Print_Area" localSheetId="4">'2120400'!$B$2:$T$19</definedName>
    <definedName name="_xlnm.Print_Area" localSheetId="5">'2140100'!$B$1:$T$26</definedName>
    <definedName name="_xlnm.Print_Area" localSheetId="6">'2150200'!$B$1:$T$24</definedName>
    <definedName name="_xlnm.Print_Area" localSheetId="7">'2160100'!$B$2:$T$39</definedName>
    <definedName name="_xlnm.Print_Area" localSheetId="8">'2160200'!$B$2:$T$26</definedName>
    <definedName name="_xlnm.Print_Area" localSheetId="9">'2160300'!$B$2:$T$26</definedName>
    <definedName name="_xlnm.Print_Area" localSheetId="10">'2210501'!$B$2:$T$34</definedName>
    <definedName name="_xlnm.Print_Area" localSheetId="11">'2220400'!$B$2:$T$27</definedName>
    <definedName name="_xlnm.Print_Area" localSheetId="12">'2230200'!$B$1:$T$27</definedName>
    <definedName name="_xlnm.Print_Area" localSheetId="13">'2410100'!$B$2:$T$27</definedName>
    <definedName name="_xlnm.Print_Area" localSheetId="14">'2410200'!$B$2:$T$26</definedName>
    <definedName name="_xlnm.Print_Area" localSheetId="15">'2410300'!$B$2:$T$27</definedName>
    <definedName name="_xlnm.Print_Area" localSheetId="16">'2450300'!$B$2:$T$27</definedName>
    <definedName name="_xlnm.Print_Area" localSheetId="17">'2460100'!$B$2:$T$26</definedName>
    <definedName name="_xlnm.Print_Area" localSheetId="18">'2460200'!$B$1:$T$28</definedName>
    <definedName name="_xlnm.Print_Area" localSheetId="19">'2470200'!$B$1:$T$23</definedName>
    <definedName name="_xlnm.Print_Area" localSheetId="20">'2470300'!$B$1:$T$24</definedName>
    <definedName name="_xlnm.Print_Area" localSheetId="21">'2470400'!$B$2:$T$29</definedName>
    <definedName name="_xlnm.Print_Area" localSheetId="22">'2480700'!$B$2:$T$28</definedName>
    <definedName name="_xlnm.Print_Area" localSheetId="23">'2490100'!$B$1:$T$29</definedName>
    <definedName name="_xlnm.Print_Area" localSheetId="24">'2490400'!$B$2:$T$28</definedName>
    <definedName name="_xlnm.Print_Area" localSheetId="25">'2520100'!$B$2:$T$28</definedName>
    <definedName name="_xlnm.Print_Area" localSheetId="26">'2560100'!$B$2:$T$29</definedName>
    <definedName name="_xlnm.Print_Area" localSheetId="27">'2610100'!$B$3:$T$29</definedName>
    <definedName name="_xlnm.Print_Area" localSheetId="28">'2710600'!$B$3:$T$28</definedName>
    <definedName name="_xlnm.Print_Area" localSheetId="29">'2720100'!$B$3:$T$28</definedName>
    <definedName name="_xlnm.Print_Area" localSheetId="30">'2910100'!$B$2:$T$29</definedName>
    <definedName name="_xlnm.Print_Area" localSheetId="31">'2920100'!$B$2:$T$25</definedName>
    <definedName name="_xlnm.Print_Area" localSheetId="32">'2920200'!$B$2:$T$29</definedName>
    <definedName name="_xlnm.Print_Area" localSheetId="33">'2940300'!$B$3:$T$26</definedName>
    <definedName name="_xlnm.Print_Area" localSheetId="34">'2960100'!$B$3:$T$29</definedName>
    <definedName name="_xlnm.Print_Area" localSheetId="35">'2960200'!$B$2:$T$29</definedName>
    <definedName name="_xlnm.Print_Area" localSheetId="36">'2960300'!$B$2:$T$28</definedName>
    <definedName name="_xlnm.Print_Area" localSheetId="37">'2960900'!$B$2:$T$29</definedName>
    <definedName name="_xlnm.Print_Area" localSheetId="38">'2980400'!$B$1:$T$29</definedName>
    <definedName name="_xlnm.Print_Area" localSheetId="39">'3110100'!$B$2:$T$29</definedName>
    <definedName name="_xlnm.Print_Area" localSheetId="40">'3130100'!$B$2:$T$30</definedName>
    <definedName name="_xlnm.Print_Area" localSheetId="41">'3140100'!$B$2:$T$29</definedName>
    <definedName name="_xlnm.Print_Area" localSheetId="42">'3170100'!$B$2:$T$29</definedName>
    <definedName name="_xlnm.Print_Area" localSheetId="43">'3180100'!$B$2:$T$29</definedName>
    <definedName name="_xlnm.Print_Area" localSheetId="44">'3190200'!$B$2:$T$29</definedName>
    <definedName name="_xlnm.Print_Area" localSheetId="45">'3220100'!$B$2:$T$29</definedName>
    <definedName name="_xlnm.Print_Area" localSheetId="46">'3230100'!$B$2:$T$29</definedName>
    <definedName name="_xlnm.Print_Area" localSheetId="47">'3260100'!$B$2:$T$29</definedName>
    <definedName name="_xlnm.Print_Area" localSheetId="48">'3270100'!$B$2:$T$29</definedName>
    <definedName name="_xlnm.Print_Area" localSheetId="49">'3340100'!$B$2:$T$28</definedName>
    <definedName name="_xlnm.Print_Area" localSheetId="50">'3360200'!$B$2:$T$28</definedName>
    <definedName name="_xlnm.Print_Area" localSheetId="51">'3360300'!$B$2:$T$29</definedName>
    <definedName name="_xlnm.Print_Area" localSheetId="52">'3360400'!$B$1:$T$29</definedName>
    <definedName name="_xlnm.Print_Area" localSheetId="53">'3390100'!$B$2:$T$29</definedName>
    <definedName name="_xlnm.Print_Area" localSheetId="54">'3390300'!$B$2:$T$29</definedName>
    <definedName name="_xlnm.Print_Area" localSheetId="55">'3470100'!$B$2:$T$29</definedName>
    <definedName name="_xlnm.Print_Area" localSheetId="56">'3490100'!$B$2:$T$29</definedName>
    <definedName name="_xlnm.Print_Area" localSheetId="57">'3510100'!$B$2:$T$29</definedName>
    <definedName name="_xlnm.Print_Area" localSheetId="58">'3510200'!$B$2:$T$29</definedName>
    <definedName name="_xlnm.Print_Area" localSheetId="59">'3520100'!$B$1:$T$29</definedName>
    <definedName name="_xlnm.Print_Area" localSheetId="60">'3530100'!$B$1:$T$29</definedName>
    <definedName name="_xlnm.Print_Area" localSheetId="61">'3550100'!$B$1:$T$30</definedName>
    <definedName name="_xlnm.Print_Area" localSheetId="62">'3570100'!$B$1:$T$29</definedName>
    <definedName name="_xlnm.Print_Area" localSheetId="63">'3610100'!$B$2:$T$29</definedName>
    <definedName name="_xlnm.Print_Area" localSheetId="64">'3710100'!$B$1:$T$29</definedName>
    <definedName name="_xlnm.Print_Area" localSheetId="65">'3720100'!$B$1:$T$29</definedName>
    <definedName name="_xlnm.Print_Area" localSheetId="66">'3750100'!$B$2:$T$29</definedName>
    <definedName name="_xlnm.Print_Area" localSheetId="67">'3760100'!$B$1:$T$29</definedName>
    <definedName name="_xlnm.Print_Area" localSheetId="68">'3790100'!$B$2:$T$29</definedName>
    <definedName name="_xlnm.Print_Area" localSheetId="69">'3820100'!$B$2:$T$29</definedName>
    <definedName name="_xlnm.Print_Area" localSheetId="70">'3840100'!$B$2:$T$29</definedName>
    <definedName name="_xlnm.Print_Area" localSheetId="71">'3850100'!$B$1:$T$29</definedName>
    <definedName name="_xlnm.Print_Area" localSheetId="72">'3920200'!$B$1:$T$29</definedName>
    <definedName name="_xlnm.Print_Area" localSheetId="73">'5110700'!$B$1:$T$29</definedName>
    <definedName name="_xlnm.Print_Area" localSheetId="74">'5190100'!$B$1:$T$28</definedName>
    <definedName name="_xlnm.Print_Area" localSheetId="75">'5190800'!$B$1:$T$28</definedName>
    <definedName name="_xlnm.Print_Area" localSheetId="76">'5410100'!$B$1:$T$29</definedName>
    <definedName name="_xlnm.Print_Area" localSheetId="77">'5610200'!$B$1:$T$28</definedName>
    <definedName name="_xlnm.Print_Area" localSheetId="78">'5640100'!$B$1:$T$28</definedName>
    <definedName name="mp" hidden="1">{#N/A,#N/A,FALSE,"PEDIDO";#N/A,#N/A,FALSE,"PEDIDO"}</definedName>
    <definedName name="wrn.elenes." hidden="1">{#N/A,#N/A,FALSE,"PEDIDO";#N/A,#N/A,FALSE,"PEDIDO"}</definedName>
  </definedNames>
  <calcPr calcId="162913"/>
</workbook>
</file>

<file path=xl/calcChain.xml><?xml version="1.0" encoding="utf-8"?>
<calcChain xmlns="http://schemas.openxmlformats.org/spreadsheetml/2006/main">
  <c r="T11" i="307" l="1"/>
  <c r="T11" i="304"/>
  <c r="T15" i="284" l="1"/>
  <c r="T14" i="284"/>
  <c r="T13" i="284"/>
  <c r="T12" i="284"/>
  <c r="T11" i="284"/>
  <c r="R13" i="284"/>
  <c r="R14" i="284"/>
  <c r="R15" i="284"/>
  <c r="R12" i="284"/>
  <c r="T21" i="257"/>
  <c r="T22" i="257"/>
  <c r="T23" i="257"/>
  <c r="T24" i="257"/>
  <c r="T25" i="257"/>
  <c r="T11" i="308" l="1"/>
  <c r="T13" i="308"/>
  <c r="T12" i="299"/>
  <c r="T11" i="299"/>
  <c r="S11" i="301"/>
  <c r="S11" i="300"/>
  <c r="T12" i="297"/>
  <c r="S12" i="297"/>
  <c r="T11" i="297"/>
  <c r="T11" i="296"/>
  <c r="T11" i="281"/>
  <c r="T11" i="280"/>
  <c r="T11" i="279"/>
  <c r="T11" i="278"/>
  <c r="R14" i="314" l="1"/>
  <c r="T14" i="314" s="1"/>
  <c r="R11" i="317"/>
  <c r="T11" i="317" s="1"/>
  <c r="T20" i="317"/>
  <c r="T19" i="317"/>
  <c r="T18" i="317"/>
  <c r="T17" i="317"/>
  <c r="T16" i="317"/>
  <c r="T15" i="317"/>
  <c r="T14" i="317"/>
  <c r="T13" i="317"/>
  <c r="T12" i="317"/>
  <c r="T20" i="316"/>
  <c r="T19" i="316"/>
  <c r="T18" i="316"/>
  <c r="T17" i="316"/>
  <c r="T16" i="316"/>
  <c r="T15" i="316"/>
  <c r="T14" i="316"/>
  <c r="T13" i="316"/>
  <c r="T12" i="316"/>
  <c r="R11" i="316"/>
  <c r="T11" i="316" s="1"/>
  <c r="T20" i="315"/>
  <c r="T19" i="315"/>
  <c r="T18" i="315"/>
  <c r="T17" i="315"/>
  <c r="T16" i="315"/>
  <c r="T15" i="315"/>
  <c r="T14" i="315"/>
  <c r="T13" i="315"/>
  <c r="R12" i="315"/>
  <c r="T12" i="315" s="1"/>
  <c r="R11" i="315"/>
  <c r="T11" i="315" s="1"/>
  <c r="R13" i="314"/>
  <c r="T13" i="314" s="1"/>
  <c r="R11" i="314"/>
  <c r="T11" i="314" s="1"/>
  <c r="R12" i="314"/>
  <c r="T12" i="314" s="1"/>
  <c r="T19" i="314"/>
  <c r="T18" i="314"/>
  <c r="T17" i="314"/>
  <c r="T16" i="314"/>
  <c r="T15" i="314"/>
  <c r="T20" i="313"/>
  <c r="T19" i="313"/>
  <c r="T18" i="313"/>
  <c r="T17" i="313"/>
  <c r="T16" i="313"/>
  <c r="T15" i="313"/>
  <c r="T14" i="313"/>
  <c r="T13" i="313"/>
  <c r="T12" i="313"/>
  <c r="R11" i="313"/>
  <c r="T11" i="313" s="1"/>
  <c r="T16" i="312"/>
  <c r="T17" i="312"/>
  <c r="T18" i="312"/>
  <c r="T19" i="312"/>
  <c r="T20" i="312"/>
  <c r="R13" i="312"/>
  <c r="T13" i="312" s="1"/>
  <c r="R14" i="312"/>
  <c r="T14" i="312" s="1"/>
  <c r="R15" i="312"/>
  <c r="T15" i="312" s="1"/>
  <c r="R12" i="312"/>
  <c r="T12" i="312"/>
  <c r="R11" i="312"/>
  <c r="T11" i="312" s="1"/>
  <c r="T27" i="317" l="1"/>
  <c r="T28" i="317" s="1"/>
  <c r="T27" i="316"/>
  <c r="T28" i="316" s="1"/>
  <c r="T27" i="315"/>
  <c r="T28" i="315" s="1"/>
  <c r="T26" i="314"/>
  <c r="T27" i="314" s="1"/>
  <c r="T27" i="313"/>
  <c r="T28" i="313" s="1"/>
  <c r="T27" i="312"/>
  <c r="T28" i="312" s="1"/>
  <c r="T11" i="311"/>
  <c r="T12" i="311"/>
  <c r="R11" i="311"/>
  <c r="T12" i="310"/>
  <c r="R11" i="310"/>
  <c r="R12" i="309"/>
  <c r="T12" i="309" s="1"/>
  <c r="R11" i="309"/>
  <c r="R13" i="308"/>
  <c r="R12" i="308"/>
  <c r="T12" i="308"/>
  <c r="T12" i="307"/>
  <c r="R11" i="307"/>
  <c r="T12" i="306"/>
  <c r="T27" i="306" s="1"/>
  <c r="T28" i="306" s="1"/>
  <c r="R11" i="306"/>
  <c r="T27" i="311" l="1"/>
  <c r="T28" i="311" s="1"/>
  <c r="T27" i="310"/>
  <c r="T28" i="310" s="1"/>
  <c r="T27" i="309"/>
  <c r="T28" i="309" s="1"/>
  <c r="T27" i="308"/>
  <c r="T28" i="308" s="1"/>
  <c r="T12" i="305"/>
  <c r="R11" i="305"/>
  <c r="T14" i="304"/>
  <c r="T18" i="304"/>
  <c r="T22" i="304"/>
  <c r="T23" i="304"/>
  <c r="T21" i="304"/>
  <c r="T20" i="304"/>
  <c r="T19" i="304"/>
  <c r="T17" i="304"/>
  <c r="T16" i="304"/>
  <c r="T15" i="304"/>
  <c r="T13" i="304"/>
  <c r="T12" i="304"/>
  <c r="N11" i="304"/>
  <c r="R11" i="304" s="1"/>
  <c r="R11" i="303"/>
  <c r="T11" i="303" s="1"/>
  <c r="T11" i="302"/>
  <c r="T24" i="302"/>
  <c r="T23" i="302"/>
  <c r="T22" i="302"/>
  <c r="T21" i="302"/>
  <c r="T20" i="302"/>
  <c r="T19" i="302"/>
  <c r="T18" i="302"/>
  <c r="T17" i="302"/>
  <c r="T16" i="302"/>
  <c r="T15" i="302"/>
  <c r="T14" i="302"/>
  <c r="R11" i="302"/>
  <c r="R12" i="301"/>
  <c r="T12" i="301" s="1"/>
  <c r="R13" i="301"/>
  <c r="T13" i="301" s="1"/>
  <c r="T24" i="301"/>
  <c r="T23" i="301"/>
  <c r="T22" i="301"/>
  <c r="T21" i="301"/>
  <c r="T20" i="301"/>
  <c r="T19" i="301"/>
  <c r="T18" i="301"/>
  <c r="T17" i="301"/>
  <c r="T16" i="301"/>
  <c r="T15" i="301"/>
  <c r="T14" i="301"/>
  <c r="R11" i="301"/>
  <c r="T24" i="300"/>
  <c r="T23" i="300"/>
  <c r="T22" i="300"/>
  <c r="T21" i="300"/>
  <c r="T20" i="300"/>
  <c r="T19" i="300"/>
  <c r="T18" i="300"/>
  <c r="T17" i="300"/>
  <c r="T16" i="300"/>
  <c r="T15" i="300"/>
  <c r="T14" i="300"/>
  <c r="T13" i="300"/>
  <c r="R11" i="300"/>
  <c r="T24" i="299"/>
  <c r="T23" i="299"/>
  <c r="T22" i="299"/>
  <c r="T21" i="299"/>
  <c r="T20" i="299"/>
  <c r="T19" i="299"/>
  <c r="T18" i="299"/>
  <c r="T17" i="299"/>
  <c r="T16" i="299"/>
  <c r="T15" i="299"/>
  <c r="T14" i="299"/>
  <c r="T13" i="299"/>
  <c r="R12" i="299"/>
  <c r="R11" i="299"/>
  <c r="T24" i="298"/>
  <c r="T23" i="298"/>
  <c r="T22" i="298"/>
  <c r="T21" i="298"/>
  <c r="T20" i="298"/>
  <c r="T19" i="298"/>
  <c r="T18" i="298"/>
  <c r="T17" i="298"/>
  <c r="T16" i="298"/>
  <c r="T15" i="298"/>
  <c r="T14" i="298"/>
  <c r="T13" i="298"/>
  <c r="R11" i="298"/>
  <c r="T11" i="298" s="1"/>
  <c r="R12" i="297"/>
  <c r="T24" i="297"/>
  <c r="T23" i="297"/>
  <c r="T22" i="297"/>
  <c r="T21" i="297"/>
  <c r="T20" i="297"/>
  <c r="T19" i="297"/>
  <c r="T18" i="297"/>
  <c r="T17" i="297"/>
  <c r="T16" i="297"/>
  <c r="T15" i="297"/>
  <c r="T14" i="297"/>
  <c r="T13" i="297"/>
  <c r="T27" i="297" s="1"/>
  <c r="R11" i="297"/>
  <c r="T24" i="296"/>
  <c r="T23" i="296"/>
  <c r="T22" i="296"/>
  <c r="T21" i="296"/>
  <c r="T20" i="296"/>
  <c r="T19" i="296"/>
  <c r="T18" i="296"/>
  <c r="T17" i="296"/>
  <c r="T16" i="296"/>
  <c r="T15" i="296"/>
  <c r="T14" i="296"/>
  <c r="T13" i="296"/>
  <c r="T12" i="296"/>
  <c r="R11" i="296"/>
  <c r="R11" i="295"/>
  <c r="T11" i="295" s="1"/>
  <c r="T24" i="295"/>
  <c r="T23" i="295"/>
  <c r="T22" i="295"/>
  <c r="T21" i="295"/>
  <c r="T20" i="295"/>
  <c r="T19" i="295"/>
  <c r="T18" i="295"/>
  <c r="T17" i="295"/>
  <c r="T16" i="295"/>
  <c r="T15" i="295"/>
  <c r="T14" i="295"/>
  <c r="T13" i="295"/>
  <c r="T12" i="295"/>
  <c r="R12" i="294"/>
  <c r="T12" i="294" s="1"/>
  <c r="R11" i="294"/>
  <c r="T11" i="294" s="1"/>
  <c r="T24" i="294"/>
  <c r="T23" i="294"/>
  <c r="T22" i="294"/>
  <c r="T21" i="294"/>
  <c r="T20" i="294"/>
  <c r="T19" i="294"/>
  <c r="T18" i="294"/>
  <c r="T17" i="294"/>
  <c r="T16" i="294"/>
  <c r="T15" i="294"/>
  <c r="T14" i="294"/>
  <c r="T13" i="294"/>
  <c r="T24" i="293"/>
  <c r="T23" i="293"/>
  <c r="T22" i="293"/>
  <c r="T21" i="293"/>
  <c r="T20" i="293"/>
  <c r="T19" i="293"/>
  <c r="T18" i="293"/>
  <c r="T17" i="293"/>
  <c r="T16" i="293"/>
  <c r="T15" i="293"/>
  <c r="T14" i="293"/>
  <c r="T13" i="293"/>
  <c r="T12" i="293"/>
  <c r="R11" i="293"/>
  <c r="T24" i="292"/>
  <c r="T23" i="292"/>
  <c r="T22" i="292"/>
  <c r="T21" i="292"/>
  <c r="T20" i="292"/>
  <c r="T19" i="292"/>
  <c r="T18" i="292"/>
  <c r="T17" i="292"/>
  <c r="T16" i="292"/>
  <c r="T15" i="292"/>
  <c r="T14" i="292"/>
  <c r="T13" i="292"/>
  <c r="T12" i="292"/>
  <c r="R11" i="292"/>
  <c r="T11" i="292" s="1"/>
  <c r="T24" i="291"/>
  <c r="T23" i="291"/>
  <c r="T22" i="291"/>
  <c r="T21" i="291"/>
  <c r="T20" i="291"/>
  <c r="T19" i="291"/>
  <c r="T18" i="291"/>
  <c r="T17" i="291"/>
  <c r="T16" i="291"/>
  <c r="T15" i="291"/>
  <c r="T14" i="291"/>
  <c r="T13" i="291"/>
  <c r="T12" i="291"/>
  <c r="R11" i="291"/>
  <c r="T11" i="291" s="1"/>
  <c r="T24" i="290"/>
  <c r="T23" i="290"/>
  <c r="T22" i="290"/>
  <c r="T21" i="290"/>
  <c r="T20" i="290"/>
  <c r="T19" i="290"/>
  <c r="T18" i="290"/>
  <c r="T17" i="290"/>
  <c r="T16" i="290"/>
  <c r="T15" i="290"/>
  <c r="T14" i="290"/>
  <c r="T13" i="290"/>
  <c r="T12" i="290"/>
  <c r="R11" i="290"/>
  <c r="T11" i="290" s="1"/>
  <c r="T24" i="289"/>
  <c r="T23" i="289"/>
  <c r="T22" i="289"/>
  <c r="T21" i="289"/>
  <c r="T20" i="289"/>
  <c r="T19" i="289"/>
  <c r="T18" i="289"/>
  <c r="T17" i="289"/>
  <c r="T16" i="289"/>
  <c r="T15" i="289"/>
  <c r="T14" i="289"/>
  <c r="T13" i="289"/>
  <c r="T12" i="289"/>
  <c r="R11" i="289"/>
  <c r="T11" i="289" s="1"/>
  <c r="T24" i="288"/>
  <c r="T23" i="288"/>
  <c r="T22" i="288"/>
  <c r="T21" i="288"/>
  <c r="T20" i="288"/>
  <c r="T19" i="288"/>
  <c r="T18" i="288"/>
  <c r="T17" i="288"/>
  <c r="T16" i="288"/>
  <c r="T15" i="288"/>
  <c r="T14" i="288"/>
  <c r="T13" i="288"/>
  <c r="T12" i="288"/>
  <c r="R11" i="288"/>
  <c r="T11" i="288" s="1"/>
  <c r="T24" i="287"/>
  <c r="T23" i="287"/>
  <c r="T22" i="287"/>
  <c r="T21" i="287"/>
  <c r="T20" i="287"/>
  <c r="T19" i="287"/>
  <c r="T18" i="287"/>
  <c r="T17" i="287"/>
  <c r="T16" i="287"/>
  <c r="T15" i="287"/>
  <c r="T14" i="287"/>
  <c r="T13" i="287"/>
  <c r="T12" i="287"/>
  <c r="R11" i="287"/>
  <c r="T11" i="287" s="1"/>
  <c r="T24" i="286"/>
  <c r="T23" i="286"/>
  <c r="T22" i="286"/>
  <c r="T21" i="286"/>
  <c r="T20" i="286"/>
  <c r="T19" i="286"/>
  <c r="T18" i="286"/>
  <c r="T17" i="286"/>
  <c r="T16" i="286"/>
  <c r="T15" i="286"/>
  <c r="T14" i="286"/>
  <c r="T13" i="286"/>
  <c r="T12" i="286"/>
  <c r="R11" i="286"/>
  <c r="T11" i="286" s="1"/>
  <c r="T24" i="285"/>
  <c r="T23" i="285"/>
  <c r="T22" i="285"/>
  <c r="T21" i="285"/>
  <c r="T20" i="285"/>
  <c r="T19" i="285"/>
  <c r="T18" i="285"/>
  <c r="T17" i="285"/>
  <c r="T16" i="285"/>
  <c r="T15" i="285"/>
  <c r="T14" i="285"/>
  <c r="T13" i="285"/>
  <c r="T12" i="285"/>
  <c r="R11" i="285"/>
  <c r="T11" i="285" s="1"/>
  <c r="R11" i="284"/>
  <c r="T24" i="284"/>
  <c r="T23" i="284"/>
  <c r="T22" i="284"/>
  <c r="T21" i="284"/>
  <c r="T20" i="284"/>
  <c r="T19" i="284"/>
  <c r="T18" i="284"/>
  <c r="T17" i="284"/>
  <c r="T16" i="284"/>
  <c r="T11" i="283"/>
  <c r="T24" i="283"/>
  <c r="T23" i="283"/>
  <c r="T22" i="283"/>
  <c r="T21" i="283"/>
  <c r="T20" i="283"/>
  <c r="T19" i="283"/>
  <c r="T18" i="283"/>
  <c r="T17" i="283"/>
  <c r="T16" i="283"/>
  <c r="T15" i="283"/>
  <c r="T14" i="283"/>
  <c r="T13" i="283"/>
  <c r="T12" i="283"/>
  <c r="R11" i="283"/>
  <c r="T24" i="282"/>
  <c r="T23" i="282"/>
  <c r="T22" i="282"/>
  <c r="T21" i="282"/>
  <c r="T20" i="282"/>
  <c r="T19" i="282"/>
  <c r="T18" i="282"/>
  <c r="T17" i="282"/>
  <c r="T16" i="282"/>
  <c r="T15" i="282"/>
  <c r="T14" i="282"/>
  <c r="T13" i="282"/>
  <c r="T12" i="282"/>
  <c r="R11" i="282"/>
  <c r="T24" i="281"/>
  <c r="T23" i="281"/>
  <c r="T22" i="281"/>
  <c r="T21" i="281"/>
  <c r="T20" i="281"/>
  <c r="T19" i="281"/>
  <c r="T18" i="281"/>
  <c r="T17" i="281"/>
  <c r="T16" i="281"/>
  <c r="T15" i="281"/>
  <c r="T14" i="281"/>
  <c r="T13" i="281"/>
  <c r="T12" i="281"/>
  <c r="T27" i="281" s="1"/>
  <c r="T28" i="281" s="1"/>
  <c r="R11" i="281"/>
  <c r="T24" i="280"/>
  <c r="T23" i="280"/>
  <c r="T22" i="280"/>
  <c r="T21" i="280"/>
  <c r="T20" i="280"/>
  <c r="T19" i="280"/>
  <c r="T18" i="280"/>
  <c r="T17" i="280"/>
  <c r="T16" i="280"/>
  <c r="T15" i="280"/>
  <c r="T14" i="280"/>
  <c r="T13" i="280"/>
  <c r="T12" i="280"/>
  <c r="R11" i="280"/>
  <c r="T24" i="279"/>
  <c r="T23" i="279"/>
  <c r="T22" i="279"/>
  <c r="T21" i="279"/>
  <c r="T20" i="279"/>
  <c r="T19" i="279"/>
  <c r="T18" i="279"/>
  <c r="T17" i="279"/>
  <c r="T16" i="279"/>
  <c r="T15" i="279"/>
  <c r="T14" i="279"/>
  <c r="T13" i="279"/>
  <c r="T27" i="279" s="1"/>
  <c r="T12" i="279"/>
  <c r="R11" i="279"/>
  <c r="T24" i="278"/>
  <c r="T23" i="278"/>
  <c r="T22" i="278"/>
  <c r="T21" i="278"/>
  <c r="T20" i="278"/>
  <c r="T19" i="278"/>
  <c r="T18" i="278"/>
  <c r="T17" i="278"/>
  <c r="T16" i="278"/>
  <c r="T15" i="278"/>
  <c r="T14" i="278"/>
  <c r="T13" i="278"/>
  <c r="T12" i="278"/>
  <c r="R11" i="278"/>
  <c r="T24" i="277"/>
  <c r="T23" i="277"/>
  <c r="T22" i="277"/>
  <c r="T21" i="277"/>
  <c r="T20" i="277"/>
  <c r="T19" i="277"/>
  <c r="T18" i="277"/>
  <c r="T17" i="277"/>
  <c r="T16" i="277"/>
  <c r="T15" i="277"/>
  <c r="T14" i="277"/>
  <c r="R13" i="277"/>
  <c r="T13" i="277" s="1"/>
  <c r="R12" i="277"/>
  <c r="T12" i="277" s="1"/>
  <c r="R11" i="277"/>
  <c r="T11" i="277" s="1"/>
  <c r="T14" i="276"/>
  <c r="R12" i="276"/>
  <c r="T12" i="276" s="1"/>
  <c r="R13" i="276"/>
  <c r="T13" i="276" s="1"/>
  <c r="R14" i="276"/>
  <c r="R15" i="276"/>
  <c r="T15" i="276" s="1"/>
  <c r="R16" i="276"/>
  <c r="T16" i="276" s="1"/>
  <c r="R17" i="276"/>
  <c r="T17" i="276" s="1"/>
  <c r="R18" i="276"/>
  <c r="T18" i="276" s="1"/>
  <c r="R19" i="276"/>
  <c r="T19" i="276" s="1"/>
  <c r="T20" i="276"/>
  <c r="T21" i="276"/>
  <c r="T22" i="276"/>
  <c r="T24" i="276"/>
  <c r="T23" i="276"/>
  <c r="R11" i="276"/>
  <c r="T11" i="276" s="1"/>
  <c r="T24" i="275"/>
  <c r="T23" i="275"/>
  <c r="T22" i="275"/>
  <c r="T21" i="275"/>
  <c r="T20" i="275"/>
  <c r="T19" i="275"/>
  <c r="T18" i="275"/>
  <c r="T17" i="275"/>
  <c r="T16" i="275"/>
  <c r="T15" i="275"/>
  <c r="R11" i="275"/>
  <c r="T11" i="275" s="1"/>
  <c r="R13" i="274"/>
  <c r="T13" i="274" s="1"/>
  <c r="T14" i="274"/>
  <c r="R12" i="274"/>
  <c r="T12" i="274" s="1"/>
  <c r="T21" i="274"/>
  <c r="T20" i="274"/>
  <c r="T19" i="274"/>
  <c r="T18" i="274"/>
  <c r="T17" i="274"/>
  <c r="T16" i="274"/>
  <c r="T15" i="274"/>
  <c r="R11" i="274"/>
  <c r="T20" i="273"/>
  <c r="T19" i="273"/>
  <c r="T18" i="273"/>
  <c r="T17" i="273"/>
  <c r="T16" i="273"/>
  <c r="T15" i="273"/>
  <c r="T14" i="273"/>
  <c r="T13" i="273"/>
  <c r="T12" i="273"/>
  <c r="T11" i="273"/>
  <c r="T16" i="272"/>
  <c r="T17" i="272"/>
  <c r="R16" i="272"/>
  <c r="R17" i="272"/>
  <c r="R14" i="264"/>
  <c r="R15" i="272"/>
  <c r="T15" i="272" s="1"/>
  <c r="R14" i="272"/>
  <c r="T14" i="272" s="1"/>
  <c r="R13" i="272"/>
  <c r="T13" i="272" s="1"/>
  <c r="R12" i="272"/>
  <c r="T12" i="272" s="1"/>
  <c r="T24" i="272"/>
  <c r="T23" i="272"/>
  <c r="T22" i="272"/>
  <c r="T21" i="272"/>
  <c r="T20" i="272"/>
  <c r="T19" i="272"/>
  <c r="R18" i="272"/>
  <c r="T18" i="272" s="1"/>
  <c r="R11" i="272"/>
  <c r="T11" i="272" s="1"/>
  <c r="T24" i="271"/>
  <c r="T23" i="271"/>
  <c r="T22" i="271"/>
  <c r="T21" i="271"/>
  <c r="T20" i="271"/>
  <c r="T19" i="271"/>
  <c r="T18" i="271"/>
  <c r="T17" i="271"/>
  <c r="T14" i="271"/>
  <c r="T13" i="271"/>
  <c r="T12" i="271"/>
  <c r="R11" i="271"/>
  <c r="T11" i="271" s="1"/>
  <c r="T24" i="270"/>
  <c r="T23" i="270"/>
  <c r="T22" i="270"/>
  <c r="T21" i="270"/>
  <c r="T20" i="270"/>
  <c r="T19" i="270"/>
  <c r="T18" i="270"/>
  <c r="T17" i="270"/>
  <c r="T14" i="270"/>
  <c r="T13" i="270"/>
  <c r="T12" i="270"/>
  <c r="R11" i="270"/>
  <c r="T11" i="270" s="1"/>
  <c r="R12" i="269"/>
  <c r="T12" i="269" s="1"/>
  <c r="T24" i="269"/>
  <c r="T23" i="269"/>
  <c r="T22" i="269"/>
  <c r="T21" i="269"/>
  <c r="T20" i="269"/>
  <c r="T19" i="269"/>
  <c r="T18" i="269"/>
  <c r="T17" i="269"/>
  <c r="T16" i="269"/>
  <c r="T15" i="269"/>
  <c r="T14" i="269"/>
  <c r="T13" i="269"/>
  <c r="R11" i="269"/>
  <c r="T11" i="269" s="1"/>
  <c r="T24" i="268"/>
  <c r="T23" i="268"/>
  <c r="T22" i="268"/>
  <c r="T21" i="268"/>
  <c r="T20" i="268"/>
  <c r="T19" i="268"/>
  <c r="T18" i="268"/>
  <c r="T17" i="268"/>
  <c r="T16" i="268"/>
  <c r="T15" i="268"/>
  <c r="T14" i="268"/>
  <c r="T13" i="268"/>
  <c r="T12" i="268"/>
  <c r="R11" i="268"/>
  <c r="T11" i="268" s="1"/>
  <c r="T28" i="279" l="1"/>
  <c r="T27" i="305"/>
  <c r="T28" i="305" s="1"/>
  <c r="T27" i="304"/>
  <c r="T28" i="304" s="1"/>
  <c r="T27" i="303"/>
  <c r="T28" i="303" s="1"/>
  <c r="T27" i="302"/>
  <c r="T28" i="302" s="1"/>
  <c r="T27" i="301"/>
  <c r="T28" i="301" s="1"/>
  <c r="T27" i="300"/>
  <c r="T28" i="300" s="1"/>
  <c r="T27" i="299"/>
  <c r="T28" i="299" s="1"/>
  <c r="T27" i="298"/>
  <c r="T28" i="298" s="1"/>
  <c r="T28" i="297"/>
  <c r="T27" i="296"/>
  <c r="T28" i="296" s="1"/>
  <c r="T27" i="295"/>
  <c r="T28" i="295" s="1"/>
  <c r="T27" i="294"/>
  <c r="T28" i="294" s="1"/>
  <c r="T27" i="293"/>
  <c r="T28" i="293" s="1"/>
  <c r="T27" i="292"/>
  <c r="T28" i="292" s="1"/>
  <c r="T27" i="291"/>
  <c r="T28" i="291" s="1"/>
  <c r="T27" i="290"/>
  <c r="T28" i="290" s="1"/>
  <c r="T27" i="289"/>
  <c r="T28" i="289" s="1"/>
  <c r="T27" i="288"/>
  <c r="T28" i="288" s="1"/>
  <c r="T27" i="287"/>
  <c r="T28" i="287" s="1"/>
  <c r="T27" i="286"/>
  <c r="T28" i="286" s="1"/>
  <c r="T27" i="285"/>
  <c r="T28" i="285" s="1"/>
  <c r="T27" i="284"/>
  <c r="T28" i="284" s="1"/>
  <c r="T27" i="283"/>
  <c r="T28" i="283" s="1"/>
  <c r="T27" i="282"/>
  <c r="T28" i="282" s="1"/>
  <c r="T27" i="280"/>
  <c r="T28" i="280" s="1"/>
  <c r="T27" i="278"/>
  <c r="T28" i="278" s="1"/>
  <c r="T27" i="277"/>
  <c r="T28" i="277" s="1"/>
  <c r="T27" i="276"/>
  <c r="T28" i="276" s="1"/>
  <c r="T27" i="275"/>
  <c r="T28" i="275" s="1"/>
  <c r="T23" i="273"/>
  <c r="T24" i="273" s="1"/>
  <c r="T27" i="272"/>
  <c r="T28" i="272" s="1"/>
  <c r="T27" i="271"/>
  <c r="T28" i="271" s="1"/>
  <c r="T27" i="270"/>
  <c r="T28" i="270" s="1"/>
  <c r="T27" i="269"/>
  <c r="T28" i="269" s="1"/>
  <c r="T27" i="268"/>
  <c r="T28" i="268" s="1"/>
  <c r="T14" i="264"/>
  <c r="T15" i="264"/>
  <c r="R14" i="223" l="1"/>
  <c r="T14" i="223" s="1"/>
  <c r="R15" i="223"/>
  <c r="T15" i="223" s="1"/>
  <c r="T17" i="223"/>
  <c r="T13" i="223"/>
  <c r="T16" i="223"/>
  <c r="R13" i="223"/>
  <c r="R12" i="223"/>
  <c r="T12" i="223" s="1"/>
  <c r="S14" i="224"/>
  <c r="R13" i="257" l="1"/>
  <c r="R14" i="257"/>
  <c r="T14" i="257" s="1"/>
  <c r="R15" i="257"/>
  <c r="T15" i="257" s="1"/>
  <c r="R16" i="257"/>
  <c r="T16" i="257" s="1"/>
  <c r="R17" i="257"/>
  <c r="T17" i="257" s="1"/>
  <c r="R18" i="257"/>
  <c r="T18" i="257" s="1"/>
  <c r="R19" i="257"/>
  <c r="T19" i="257" s="1"/>
  <c r="R20" i="257"/>
  <c r="T20" i="257" s="1"/>
  <c r="R13" i="256"/>
  <c r="R11" i="256"/>
  <c r="T11" i="256" s="1"/>
  <c r="R16" i="213"/>
  <c r="R26" i="212"/>
  <c r="R27" i="212"/>
  <c r="R28" i="212"/>
  <c r="R29" i="212"/>
  <c r="T12" i="255"/>
  <c r="R11" i="255"/>
  <c r="R18" i="211"/>
  <c r="T18" i="211" s="1"/>
  <c r="R12" i="211"/>
  <c r="R13" i="211"/>
  <c r="R14" i="211"/>
  <c r="R15" i="211"/>
  <c r="R16" i="211"/>
  <c r="R17" i="211"/>
  <c r="R19" i="211"/>
  <c r="T19" i="211" s="1"/>
  <c r="R20" i="211"/>
  <c r="R21" i="211"/>
  <c r="R22" i="211"/>
  <c r="R23" i="211"/>
  <c r="R24" i="211"/>
  <c r="T24" i="211" s="1"/>
  <c r="R25" i="211"/>
  <c r="R26" i="211"/>
  <c r="R27" i="211"/>
  <c r="R28" i="211"/>
  <c r="R29" i="211"/>
  <c r="R30" i="211"/>
  <c r="R31" i="211"/>
  <c r="R32" i="211"/>
  <c r="R33" i="211"/>
  <c r="R34" i="211"/>
  <c r="R35" i="211"/>
  <c r="R11" i="211"/>
  <c r="T24" i="266" l="1"/>
  <c r="T23" i="266"/>
  <c r="T22" i="266"/>
  <c r="T21" i="266"/>
  <c r="T20" i="266"/>
  <c r="T19" i="266"/>
  <c r="T18" i="266"/>
  <c r="T17" i="266"/>
  <c r="T16" i="266"/>
  <c r="T15" i="266"/>
  <c r="T14" i="266"/>
  <c r="T13" i="266"/>
  <c r="T12" i="266"/>
  <c r="R11" i="266"/>
  <c r="T11" i="266" s="1"/>
  <c r="T19" i="265"/>
  <c r="T18" i="265"/>
  <c r="T13" i="265"/>
  <c r="R12" i="265"/>
  <c r="T12" i="265" s="1"/>
  <c r="R11" i="265"/>
  <c r="T11" i="265" s="1"/>
  <c r="T19" i="264"/>
  <c r="T18" i="264"/>
  <c r="R13" i="264"/>
  <c r="T13" i="264" s="1"/>
  <c r="R12" i="264"/>
  <c r="T12" i="264" s="1"/>
  <c r="R11" i="264"/>
  <c r="T11" i="264" s="1"/>
  <c r="T13" i="263"/>
  <c r="T12" i="263"/>
  <c r="R11" i="263"/>
  <c r="T11" i="263" s="1"/>
  <c r="T22" i="262"/>
  <c r="T21" i="262"/>
  <c r="T20" i="262"/>
  <c r="T19" i="262"/>
  <c r="T18" i="262"/>
  <c r="T17" i="262"/>
  <c r="T16" i="262"/>
  <c r="T15" i="262"/>
  <c r="T14" i="262"/>
  <c r="T13" i="262"/>
  <c r="T12" i="262"/>
  <c r="R11" i="262"/>
  <c r="T11" i="262" s="1"/>
  <c r="T22" i="261"/>
  <c r="T21" i="261"/>
  <c r="T20" i="261"/>
  <c r="T19" i="261"/>
  <c r="T18" i="261"/>
  <c r="T17" i="261"/>
  <c r="T16" i="261"/>
  <c r="T15" i="261"/>
  <c r="T14" i="261"/>
  <c r="T13" i="261"/>
  <c r="R12" i="261"/>
  <c r="T12" i="261" s="1"/>
  <c r="R11" i="261"/>
  <c r="T11" i="261" s="1"/>
  <c r="T22" i="260"/>
  <c r="T21" i="260"/>
  <c r="T20" i="260"/>
  <c r="T19" i="260"/>
  <c r="T18" i="260"/>
  <c r="T17" i="260"/>
  <c r="T16" i="260"/>
  <c r="T15" i="260"/>
  <c r="T14" i="260"/>
  <c r="T13" i="260"/>
  <c r="R12" i="260"/>
  <c r="T12" i="260" s="1"/>
  <c r="R11" i="260"/>
  <c r="T11" i="260" s="1"/>
  <c r="T22" i="259"/>
  <c r="T21" i="259"/>
  <c r="T20" i="259"/>
  <c r="T19" i="259"/>
  <c r="T18" i="259"/>
  <c r="T17" i="259"/>
  <c r="T16" i="259"/>
  <c r="T15" i="259"/>
  <c r="T14" i="259"/>
  <c r="R13" i="259"/>
  <c r="T13" i="259" s="1"/>
  <c r="R12" i="259"/>
  <c r="T12" i="259" s="1"/>
  <c r="R11" i="259"/>
  <c r="T11" i="259" s="1"/>
  <c r="T23" i="258"/>
  <c r="T22" i="258"/>
  <c r="T21" i="258"/>
  <c r="T20" i="258"/>
  <c r="T19" i="258"/>
  <c r="T16" i="258"/>
  <c r="T15" i="258"/>
  <c r="T14" i="258"/>
  <c r="T13" i="258"/>
  <c r="R12" i="258"/>
  <c r="T12" i="258" s="1"/>
  <c r="R11" i="258"/>
  <c r="T11" i="258" s="1"/>
  <c r="T30" i="257"/>
  <c r="T29" i="257"/>
  <c r="T28" i="257"/>
  <c r="T27" i="257"/>
  <c r="T26" i="257"/>
  <c r="T13" i="257"/>
  <c r="R12" i="257"/>
  <c r="R11" i="257"/>
  <c r="T11" i="257" s="1"/>
  <c r="T22" i="256"/>
  <c r="T21" i="256"/>
  <c r="T20" i="256"/>
  <c r="T19" i="256"/>
  <c r="T18" i="256"/>
  <c r="T17" i="256"/>
  <c r="T16" i="256"/>
  <c r="T15" i="256"/>
  <c r="T14" i="256"/>
  <c r="T13" i="256"/>
  <c r="R12" i="256"/>
  <c r="T12" i="256" s="1"/>
  <c r="T27" i="266" l="1"/>
  <c r="T28" i="266" s="1"/>
  <c r="T22" i="265"/>
  <c r="T23" i="265" s="1"/>
  <c r="T22" i="264"/>
  <c r="T23" i="264" s="1"/>
  <c r="T26" i="263"/>
  <c r="T27" i="263" s="1"/>
  <c r="T25" i="262"/>
  <c r="T26" i="262" s="1"/>
  <c r="T25" i="261"/>
  <c r="T26" i="261" s="1"/>
  <c r="T25" i="260"/>
  <c r="T26" i="260" s="1"/>
  <c r="T25" i="259"/>
  <c r="T26" i="259" s="1"/>
  <c r="T25" i="258"/>
  <c r="T26" i="258" s="1"/>
  <c r="T24" i="256"/>
  <c r="T25" i="256" s="1"/>
  <c r="T13" i="255"/>
  <c r="T11" i="255"/>
  <c r="T20" i="211"/>
  <c r="T18" i="254"/>
  <c r="T17" i="254"/>
  <c r="T16" i="254"/>
  <c r="T15" i="254"/>
  <c r="T14" i="254"/>
  <c r="T13" i="254"/>
  <c r="R12" i="254"/>
  <c r="T12" i="254" s="1"/>
  <c r="R11" i="254"/>
  <c r="T11" i="254" s="1"/>
  <c r="T17" i="255" l="1"/>
  <c r="T18" i="255" s="1"/>
  <c r="T20" i="254"/>
  <c r="T21" i="254" s="1"/>
  <c r="T24" i="251" l="1"/>
  <c r="T23" i="251"/>
  <c r="T22" i="251"/>
  <c r="T21" i="251"/>
  <c r="T20" i="251"/>
  <c r="T19" i="251"/>
  <c r="T18" i="251"/>
  <c r="T17" i="251"/>
  <c r="T16" i="251"/>
  <c r="T15" i="251"/>
  <c r="T14" i="251"/>
  <c r="T13" i="251"/>
  <c r="T12" i="251"/>
  <c r="R11" i="251"/>
  <c r="T24" i="250"/>
  <c r="T23" i="250"/>
  <c r="T22" i="250"/>
  <c r="T21" i="250"/>
  <c r="T20" i="250"/>
  <c r="T19" i="250"/>
  <c r="T18" i="250"/>
  <c r="T17" i="250"/>
  <c r="T16" i="250"/>
  <c r="T15" i="250"/>
  <c r="T14" i="250"/>
  <c r="T13" i="250"/>
  <c r="T12" i="250"/>
  <c r="R11" i="250"/>
  <c r="T11" i="250" s="1"/>
  <c r="T20" i="214"/>
  <c r="T21" i="214"/>
  <c r="T19" i="243"/>
  <c r="T18" i="243"/>
  <c r="T17" i="243"/>
  <c r="T16" i="243"/>
  <c r="T15" i="243"/>
  <c r="T14" i="243"/>
  <c r="T13" i="243"/>
  <c r="R12" i="243"/>
  <c r="T12" i="243" s="1"/>
  <c r="R11" i="243"/>
  <c r="T11" i="243" s="1"/>
  <c r="T22" i="243" l="1"/>
  <c r="T23" i="243" s="1"/>
  <c r="T11" i="251"/>
  <c r="T27" i="251" s="1"/>
  <c r="T27" i="250"/>
  <c r="T28" i="250" s="1"/>
  <c r="T28" i="251" l="1"/>
  <c r="T15" i="241"/>
  <c r="T14" i="241"/>
  <c r="T13" i="241"/>
  <c r="R12" i="241"/>
  <c r="T12" i="241" s="1"/>
  <c r="R11" i="241"/>
  <c r="T11" i="241" s="1"/>
  <c r="T24" i="236"/>
  <c r="T23" i="236"/>
  <c r="T22" i="236"/>
  <c r="T21" i="236"/>
  <c r="T20" i="236"/>
  <c r="T19" i="236"/>
  <c r="T18" i="236"/>
  <c r="T17" i="236"/>
  <c r="T16" i="236"/>
  <c r="T15" i="236"/>
  <c r="T14" i="236"/>
  <c r="T13" i="236"/>
  <c r="R12" i="236"/>
  <c r="T12" i="236" s="1"/>
  <c r="R11" i="236"/>
  <c r="T11" i="236" s="1"/>
  <c r="T24" i="232"/>
  <c r="T23" i="232"/>
  <c r="T22" i="232"/>
  <c r="T21" i="232"/>
  <c r="T20" i="232"/>
  <c r="T19" i="232"/>
  <c r="T18" i="232"/>
  <c r="T17" i="232"/>
  <c r="T16" i="232"/>
  <c r="R15" i="232"/>
  <c r="T15" i="232" s="1"/>
  <c r="R14" i="232"/>
  <c r="T14" i="232" s="1"/>
  <c r="R13" i="232"/>
  <c r="T13" i="232" s="1"/>
  <c r="R12" i="232"/>
  <c r="T12" i="232" s="1"/>
  <c r="R11" i="232"/>
  <c r="T11" i="232" s="1"/>
  <c r="T27" i="236" l="1"/>
  <c r="T28" i="236" s="1"/>
  <c r="T27" i="232"/>
  <c r="T28" i="232" s="1"/>
  <c r="T17" i="241"/>
  <c r="T18" i="241" s="1"/>
  <c r="T24" i="228" l="1"/>
  <c r="T23" i="228"/>
  <c r="T22" i="228"/>
  <c r="T21" i="228"/>
  <c r="T20" i="228"/>
  <c r="T19" i="228"/>
  <c r="T18" i="228"/>
  <c r="T17" i="228"/>
  <c r="T16" i="228"/>
  <c r="T15" i="228"/>
  <c r="T14" i="228"/>
  <c r="T13" i="228"/>
  <c r="R11" i="228"/>
  <c r="T24" i="225"/>
  <c r="T23" i="225"/>
  <c r="T22" i="225"/>
  <c r="T21" i="225"/>
  <c r="T20" i="225"/>
  <c r="T19" i="225"/>
  <c r="T18" i="225"/>
  <c r="T17" i="225"/>
  <c r="T14" i="225"/>
  <c r="T13" i="225"/>
  <c r="T12" i="225"/>
  <c r="R11" i="225"/>
  <c r="T11" i="225" s="1"/>
  <c r="T22" i="224"/>
  <c r="T21" i="224"/>
  <c r="T20" i="224"/>
  <c r="T19" i="224"/>
  <c r="T18" i="224"/>
  <c r="T17" i="224"/>
  <c r="T16" i="224"/>
  <c r="T15" i="224"/>
  <c r="R14" i="224"/>
  <c r="T14" i="224" s="1"/>
  <c r="R13" i="224"/>
  <c r="T13" i="224" s="1"/>
  <c r="R12" i="224"/>
  <c r="T12" i="224" s="1"/>
  <c r="R11" i="224"/>
  <c r="T11" i="224" s="1"/>
  <c r="T34" i="211"/>
  <c r="T35" i="211"/>
  <c r="T36" i="211"/>
  <c r="T37" i="211"/>
  <c r="T38" i="211"/>
  <c r="T39" i="211"/>
  <c r="T23" i="211"/>
  <c r="T25" i="211"/>
  <c r="T26" i="211"/>
  <c r="T27" i="211"/>
  <c r="T28" i="211"/>
  <c r="T29" i="211"/>
  <c r="T30" i="211"/>
  <c r="T31" i="211"/>
  <c r="T32" i="211"/>
  <c r="T33" i="211"/>
  <c r="T16" i="213"/>
  <c r="T17" i="213"/>
  <c r="T18" i="213"/>
  <c r="T19" i="213"/>
  <c r="T20" i="213"/>
  <c r="T21" i="213"/>
  <c r="T22" i="213"/>
  <c r="R13" i="213"/>
  <c r="T13" i="213" s="1"/>
  <c r="R14" i="213"/>
  <c r="T14" i="213" s="1"/>
  <c r="R15" i="213"/>
  <c r="T15" i="213" s="1"/>
  <c r="T21" i="223"/>
  <c r="T20" i="223"/>
  <c r="R11" i="223"/>
  <c r="T11" i="223" s="1"/>
  <c r="T24" i="219"/>
  <c r="T23" i="219"/>
  <c r="T22" i="219"/>
  <c r="T21" i="219"/>
  <c r="T20" i="219"/>
  <c r="T19" i="219"/>
  <c r="T18" i="219"/>
  <c r="T17" i="219"/>
  <c r="T16" i="219"/>
  <c r="T15" i="219"/>
  <c r="R11" i="219"/>
  <c r="T24" i="223" l="1"/>
  <c r="T25" i="223" s="1"/>
  <c r="T25" i="224"/>
  <c r="T26" i="224" s="1"/>
  <c r="T27" i="219"/>
  <c r="T28" i="219" s="1"/>
  <c r="T27" i="228"/>
  <c r="T28" i="228" s="1"/>
  <c r="T27" i="225"/>
  <c r="T28" i="225" s="1"/>
  <c r="T27" i="212"/>
  <c r="T28" i="212"/>
  <c r="T29" i="212"/>
  <c r="T30" i="212"/>
  <c r="R34" i="210" l="1"/>
  <c r="T34" i="210" s="1"/>
  <c r="R35" i="210"/>
  <c r="T35" i="210" s="1"/>
  <c r="R36" i="210"/>
  <c r="T36" i="210" s="1"/>
  <c r="R37" i="210"/>
  <c r="T37" i="210" s="1"/>
  <c r="T19" i="214"/>
  <c r="T18" i="214"/>
  <c r="T17" i="214"/>
  <c r="T16" i="214"/>
  <c r="R15" i="214"/>
  <c r="T15" i="214" s="1"/>
  <c r="R14" i="214"/>
  <c r="T14" i="214" s="1"/>
  <c r="R13" i="214"/>
  <c r="T13" i="214" s="1"/>
  <c r="R12" i="214"/>
  <c r="T12" i="214" s="1"/>
  <c r="R11" i="214"/>
  <c r="R12" i="213"/>
  <c r="T12" i="213" s="1"/>
  <c r="R11" i="213"/>
  <c r="T26" i="212"/>
  <c r="R25" i="212"/>
  <c r="T25" i="212" s="1"/>
  <c r="R24" i="212"/>
  <c r="T24" i="212" s="1"/>
  <c r="R23" i="212"/>
  <c r="T23" i="212" s="1"/>
  <c r="R22" i="212"/>
  <c r="T22" i="212" s="1"/>
  <c r="R21" i="212"/>
  <c r="T21" i="212" s="1"/>
  <c r="R20" i="212"/>
  <c r="T20" i="212" s="1"/>
  <c r="R19" i="212"/>
  <c r="T19" i="212" s="1"/>
  <c r="R18" i="212"/>
  <c r="T18" i="212" s="1"/>
  <c r="R17" i="212"/>
  <c r="T17" i="212" s="1"/>
  <c r="R16" i="212"/>
  <c r="T16" i="212" s="1"/>
  <c r="R15" i="212"/>
  <c r="T15" i="212" s="1"/>
  <c r="R14" i="212"/>
  <c r="T14" i="212" s="1"/>
  <c r="R13" i="212"/>
  <c r="T13" i="212" s="1"/>
  <c r="R12" i="212"/>
  <c r="T12" i="212" s="1"/>
  <c r="R11" i="212"/>
  <c r="T11" i="212" s="1"/>
  <c r="T22" i="211"/>
  <c r="T21" i="211"/>
  <c r="T12" i="211"/>
  <c r="T17" i="211"/>
  <c r="T16" i="211"/>
  <c r="T15" i="211"/>
  <c r="T14" i="211"/>
  <c r="T13" i="211"/>
  <c r="R33" i="210"/>
  <c r="T33" i="210" s="1"/>
  <c r="R14" i="210"/>
  <c r="T14" i="210" s="1"/>
  <c r="R15" i="210"/>
  <c r="T15" i="210" s="1"/>
  <c r="R16" i="210"/>
  <c r="T16" i="210" s="1"/>
  <c r="R17" i="210"/>
  <c r="T17" i="210" s="1"/>
  <c r="R18" i="210"/>
  <c r="T18" i="210" s="1"/>
  <c r="R19" i="210"/>
  <c r="T19" i="210" s="1"/>
  <c r="R20" i="210"/>
  <c r="T20" i="210" s="1"/>
  <c r="R21" i="210"/>
  <c r="T21" i="210" s="1"/>
  <c r="R22" i="210"/>
  <c r="T22" i="210" s="1"/>
  <c r="R23" i="210"/>
  <c r="T23" i="210" s="1"/>
  <c r="R24" i="210"/>
  <c r="T24" i="210" s="1"/>
  <c r="R25" i="210"/>
  <c r="T25" i="210" s="1"/>
  <c r="R26" i="210"/>
  <c r="T26" i="210" s="1"/>
  <c r="R27" i="210"/>
  <c r="T27" i="210" s="1"/>
  <c r="R28" i="210"/>
  <c r="T28" i="210" s="1"/>
  <c r="R29" i="210"/>
  <c r="T29" i="210" s="1"/>
  <c r="R30" i="210"/>
  <c r="T30" i="210" s="1"/>
  <c r="R31" i="210"/>
  <c r="T31" i="210" s="1"/>
  <c r="R32" i="210"/>
  <c r="T32" i="210" s="1"/>
  <c r="R13" i="210"/>
  <c r="T13" i="210" s="1"/>
  <c r="R12" i="210"/>
  <c r="T12" i="210" s="1"/>
  <c r="T38" i="212" l="1"/>
  <c r="T39" i="212" s="1"/>
  <c r="T11" i="214"/>
  <c r="T11" i="213"/>
  <c r="T11" i="211"/>
  <c r="T43" i="211" s="1"/>
  <c r="T44" i="211" s="1"/>
  <c r="R11" i="210"/>
  <c r="T11" i="210" s="1"/>
  <c r="T24" i="213" l="1"/>
  <c r="T25" i="213" s="1"/>
  <c r="T24" i="214"/>
  <c r="T25" i="214" s="1"/>
  <c r="T46" i="210"/>
  <c r="T47" i="210" s="1"/>
  <c r="T12" i="257" l="1"/>
  <c r="T32" i="257" l="1"/>
  <c r="T33" i="257" s="1"/>
  <c r="T24" i="274"/>
  <c r="T25" i="274" s="1"/>
  <c r="S11" i="274"/>
  <c r="T27" i="307"/>
  <c r="T28" i="307" s="1"/>
</calcChain>
</file>

<file path=xl/sharedStrings.xml><?xml version="1.0" encoding="utf-8"?>
<sst xmlns="http://schemas.openxmlformats.org/spreadsheetml/2006/main" count="2808" uniqueCount="355">
  <si>
    <t>No.</t>
  </si>
  <si>
    <t>CANTIDAD</t>
  </si>
  <si>
    <t>Clave</t>
  </si>
  <si>
    <t>Unidad</t>
  </si>
  <si>
    <t>Descripción del Bien y/o Servicio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</si>
  <si>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</si>
  <si>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</si>
  <si>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</si>
  <si>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</si>
  <si>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</si>
  <si>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</si>
  <si>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</si>
  <si>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</si>
  <si>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</si>
  <si>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</si>
  <si>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</si>
  <si>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</si>
  <si>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</si>
  <si>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IVA</t>
  </si>
  <si>
    <t>PARTIDA PRESUPUESTAL:</t>
  </si>
  <si>
    <t xml:space="preserve">P.U.              ESTIMADO </t>
  </si>
  <si>
    <t>PROYECCION DEL PROGRAMA ANUAL DE ADQUISICIONES, ARRENDAMIENTOS Y SERIVICIOS</t>
  </si>
  <si>
    <t>IMPORTE                 TOTAL</t>
  </si>
  <si>
    <t>CINTA TRANSPARENTE 24x65</t>
  </si>
  <si>
    <t>CINTA TRANSPARENTE 48x50</t>
  </si>
  <si>
    <t>TIJERAS</t>
  </si>
  <si>
    <t>CUTTER</t>
  </si>
  <si>
    <t>QUITA GRAPAS</t>
  </si>
  <si>
    <t>CUENTA FACIL</t>
  </si>
  <si>
    <t>PLUMAS BIC (20 AZUL Y 10 NEGRO)</t>
  </si>
  <si>
    <t>LAPIZ NO. 2 C/100 PZAS.</t>
  </si>
  <si>
    <t>ENGRAPADORAS</t>
  </si>
  <si>
    <t>GRAPAS C/20 CAJAS C/U</t>
  </si>
  <si>
    <t>MARCADOR NEGRO</t>
  </si>
  <si>
    <t>CD´S TORRE C/100</t>
  </si>
  <si>
    <t>SACAPUNTAS</t>
  </si>
  <si>
    <t>PEGAMENTO EN BARRA DE 30 GMS.</t>
  </si>
  <si>
    <t>CORREECTOR LIQUIDO</t>
  </si>
  <si>
    <t>CORRECTOR DE CINTA</t>
  </si>
  <si>
    <t>S/C</t>
  </si>
  <si>
    <t>CAJA</t>
  </si>
  <si>
    <t>PZA.</t>
  </si>
  <si>
    <t>PAQ.</t>
  </si>
  <si>
    <t>TORRE</t>
  </si>
  <si>
    <t>2110600 PRODUCTOS DE PAPEL Y HULE  PARA USO EN OFICINA</t>
  </si>
  <si>
    <t>LIBRETA PROFESIONAL</t>
  </si>
  <si>
    <t>BLOCK POSTIC 3x3 C/4 COLOR</t>
  </si>
  <si>
    <t xml:space="preserve">LIBRETA DE TAQUIGRAFIA </t>
  </si>
  <si>
    <t>2160100 MATERIAL Y ARTICULOS DE LIMPIEZA</t>
  </si>
  <si>
    <t>DETERGENTE EN POLVO 500 GRS. C/20 PZAS.</t>
  </si>
  <si>
    <t>INSECTICIDA EN AEROSOL</t>
  </si>
  <si>
    <t>JABON LIQUIDO PARA MANOS</t>
  </si>
  <si>
    <t>PZA</t>
  </si>
  <si>
    <t>MTS.</t>
  </si>
  <si>
    <t>2160200 PRODUCTOS DE PAPEL PARA LIMPIEZA</t>
  </si>
  <si>
    <t>2140100 SUMINISTROS INFORMATICOS</t>
  </si>
  <si>
    <t>RECOGEDOR DE PLASTICO PARA BASURA</t>
  </si>
  <si>
    <t>SUJETADOCUMENTOS CHICO</t>
  </si>
  <si>
    <t>SUJETADOCUMENTOS MEDIANO</t>
  </si>
  <si>
    <t>SUJETADOCUMENTOS GRANDE</t>
  </si>
  <si>
    <t>MARCADOR AZUL PUNTO FINO</t>
  </si>
  <si>
    <t>MARCADOR GRIS PUNTO FINO</t>
  </si>
  <si>
    <t>CAJAS DE CARTON PARA ARCHIVO MUERTO T/OFICIO</t>
  </si>
  <si>
    <t>ESCOBA ABANICO GRANDE</t>
  </si>
  <si>
    <t>3130100 AGUA</t>
  </si>
  <si>
    <t>3710100 PASAJE AEREO</t>
  </si>
  <si>
    <t>3720100 PASAJE TERRESTRE</t>
  </si>
  <si>
    <t>SERVICIO</t>
  </si>
  <si>
    <t>SERV.</t>
  </si>
  <si>
    <t>CONSUMO DE ALIMENTOS</t>
  </si>
  <si>
    <t>2960200 ARTICULOS AUTOMOTRICES MENORES</t>
  </si>
  <si>
    <t>LITRO</t>
  </si>
  <si>
    <t>3550100 REPARACION Y MANTENIMIENTO DE EQUIPO DE TRANSPORTE</t>
  </si>
  <si>
    <t>MANTENIMIENTO DE VEHICULO</t>
  </si>
  <si>
    <t>TARIFA</t>
  </si>
  <si>
    <t>3230100 ARRENDAMIENTO DE EQUIPO Y BIENES INFORMATICOS</t>
  </si>
  <si>
    <t>BATERIA PARA CAMIONETA</t>
  </si>
  <si>
    <t>AZUCAR REFINADA EN SOBRES C/1000</t>
  </si>
  <si>
    <t>2230200 ARTICULOS PARA ALIMENTACION</t>
  </si>
  <si>
    <t>PIEZA</t>
  </si>
  <si>
    <t>PAQ</t>
  </si>
  <si>
    <t>PAQUETE DE AGUA 40/500 ML</t>
  </si>
  <si>
    <t>KILO</t>
  </si>
  <si>
    <t>2610100 COMBUSTIBLE LUBRICANTES Y ADITIVOS</t>
  </si>
  <si>
    <t xml:space="preserve">MAGNA </t>
  </si>
  <si>
    <t>CUBETA DE PLASTICO</t>
  </si>
  <si>
    <t>3790100 OTROS SERVICIOS DE TRASLADO Y HOSPEDAJE</t>
  </si>
  <si>
    <t>SERVICIO DE ESTACIONAMIENTO</t>
  </si>
  <si>
    <t>VUELOS TEP/ MEXICO REDONDO</t>
  </si>
  <si>
    <t>GARRAFONES DE AGUA</t>
  </si>
  <si>
    <t>2960100 ACCESORIOS Y MATERIALES ELECTRICOS DE EQUIPO DE TRANSPORTE</t>
  </si>
  <si>
    <t>3570100 MANTENIMIENTO Y CONSERVACION DE MAQUINARIA Y EQUIPO</t>
  </si>
  <si>
    <t>MANTTO DE RETROEXCAVADORA</t>
  </si>
  <si>
    <t>2920200 MATERIAL MENOR DE FERRETERÍA PARA USO EN EDIFICIOS</t>
  </si>
  <si>
    <t>2910100 ACCESORIOS Y MATERIALES MENORES</t>
  </si>
  <si>
    <t>2960300 ARTÍCULOS MENORES DE CARÁCTER DIVERSO PARA USO EN EQUIPO DE TRANSPORTE</t>
  </si>
  <si>
    <t xml:space="preserve">CARBUKLIN </t>
  </si>
  <si>
    <t>TAPON DE RECUPERADOR</t>
  </si>
  <si>
    <t>2470400 REFACCIONES Y ESTRUCTURAS PARA LA CONSTRUCCIÓN</t>
  </si>
  <si>
    <t>BASE DE PARED PARA MINISPLIT</t>
  </si>
  <si>
    <t>SELLOS DE RETROEXCAVADORA</t>
  </si>
  <si>
    <t>3510200 MANTENIMIENTO Y CONSERVACIÓN DE INMUEBLES PARA LA PRESTACIÓN DE SERVICIOS PÚBLICOS</t>
  </si>
  <si>
    <t>DESMONTE E INSTALACION DE AIRE ACONDICIONADO</t>
  </si>
  <si>
    <t>3190200 CONTRATACION DE OTROS SERVICIOS</t>
  </si>
  <si>
    <t>PENSION DE ESTACIONAMIENTO</t>
  </si>
  <si>
    <t>2110300 MATERIAL DE FERRETERIA PARA OFICINAS</t>
  </si>
  <si>
    <t>VALVULA PORTAGARRAFON</t>
  </si>
  <si>
    <t>3180100 SERVICIO POSTAL</t>
  </si>
  <si>
    <t>MENSAJERIA</t>
  </si>
  <si>
    <t>2150200 ARTICULOS PARA SERVICIOS GENERALES</t>
  </si>
  <si>
    <t>ROTULACION DE PUERTA DE CRISTAL</t>
  </si>
  <si>
    <t>3510100 MANTENIMIENTO Y CONSERVACION DE INMUEBLES PARA LA PRESTACION DE SERVICIOS ADMINISTRATIVOS</t>
  </si>
  <si>
    <t>MANTENIMIENTO DE EDIFICIO</t>
  </si>
  <si>
    <t>SERVICIO TRACTORES DESFILE</t>
  </si>
  <si>
    <t>CESTO CON TAPA ORGANICA</t>
  </si>
  <si>
    <t>TOALLA EN ROLLO C/6 DE 180 MTS</t>
  </si>
  <si>
    <t>ARRASTRE DE VEHICULOS</t>
  </si>
  <si>
    <t>FOLDER MAPASA CREMA CTA C/100</t>
  </si>
  <si>
    <t>FOLDER MAPASA CREMA OFICIO C/100</t>
  </si>
  <si>
    <t>OPALINA DELGADA CTA C/100</t>
  </si>
  <si>
    <t>OPALINA GRUESA CTA C/100</t>
  </si>
  <si>
    <t>TRABAJOS DE TABLAROCA</t>
  </si>
  <si>
    <t>AGUA 500ML 40/500</t>
  </si>
  <si>
    <t>RENTA DE MAQUINARIA</t>
  </si>
  <si>
    <t>HORAS</t>
  </si>
  <si>
    <t>PZAS</t>
  </si>
  <si>
    <t>2490100 OTROS MATERIALES DE FERRETERIA PARA CONSTRUCCION Y REPARACION</t>
  </si>
  <si>
    <t>PINTURA VINILICA</t>
  </si>
  <si>
    <t>CUBETA</t>
  </si>
  <si>
    <t>LONAS</t>
  </si>
  <si>
    <t>2480700 PRODUCTOS DE PLASTICO, PVC Y SIMILARES PARA LA CONSTRUCCION</t>
  </si>
  <si>
    <t>2940300 REFACCIONES Y ACCESORIOS MENORES DE CARÁCTER INFORMATIVO</t>
  </si>
  <si>
    <t>SWCHIT DE 12 Y 24 PUERTOS</t>
  </si>
  <si>
    <t xml:space="preserve">SECRETARIA DE DESARROLLO RURAL </t>
  </si>
  <si>
    <t>EJERCICIO 2020</t>
  </si>
  <si>
    <t>GASTO CORRIENTE 2020</t>
  </si>
  <si>
    <t>PARTIDA PRESUPUESTAL: 2110200 ARTICULOS Y MATERIAL DE OFICINA</t>
  </si>
  <si>
    <t>CHINCHES PARA PINTARRON</t>
  </si>
  <si>
    <t>CAJAS</t>
  </si>
  <si>
    <t>2110400 MATERIAL DE MANTENIMIENTO PARA OFICINA</t>
  </si>
  <si>
    <t>CINTA ANTIDERRAPANTE</t>
  </si>
  <si>
    <t>PEGAMENTO (CEMENTO)</t>
  </si>
  <si>
    <t>METRO</t>
  </si>
  <si>
    <t>2160300 PRODUCTOS TEXTILES PARA LIMPIEZA</t>
  </si>
  <si>
    <t>2210500 PRODUCTOS DIVERSOS PARA ALIMENTACION DE PERSONAS</t>
  </si>
  <si>
    <t>2220400 PRODUCTOS DIVERSOS PARA LA ALIMENTACION DE ANIMALES</t>
  </si>
  <si>
    <t>ALIMENTO PARA GANADO</t>
  </si>
  <si>
    <t>ALIMENTO PARA PECES</t>
  </si>
  <si>
    <t>2410100 MATERIAL DE FERRETERIA PARA LA CONSTRUCCION</t>
  </si>
  <si>
    <t>INODORO</t>
  </si>
  <si>
    <t>LAVAMANOS</t>
  </si>
  <si>
    <t>MINGITORIOS</t>
  </si>
  <si>
    <t>2410200 MINERALES PARA CONSTRUCCION Y REPARACION</t>
  </si>
  <si>
    <t>CEMENTO</t>
  </si>
  <si>
    <t>ARENA</t>
  </si>
  <si>
    <t>2410300 PRODUCTOS MINERALES PARA LA CONSTRUCCION</t>
  </si>
  <si>
    <t>TUBO DE COBRE</t>
  </si>
  <si>
    <t xml:space="preserve">ALAMBRE </t>
  </si>
  <si>
    <t>2450300 PRODUCTOS DE VIDRIO Y CRISTAL</t>
  </si>
  <si>
    <t>CRISTALES PARA VENTANAS Y PUERTAS</t>
  </si>
  <si>
    <t>2460200 MATERIAL ELECTRICO PARA COMUNICACIÓN</t>
  </si>
  <si>
    <t xml:space="preserve">2460100 ACCESORIOS Y MATERIALES ELECTRICOS </t>
  </si>
  <si>
    <t>2470200 MATERIAL DE FERRETERIA PARA LA CONSTRUCCION</t>
  </si>
  <si>
    <t>TORNILLOS</t>
  </si>
  <si>
    <t>TUERCAS</t>
  </si>
  <si>
    <t>CARRETILLAS</t>
  </si>
  <si>
    <t>PICOS</t>
  </si>
  <si>
    <t>2470300 PRODUCTOS MINERALES PARA LA CONSTRUCCION</t>
  </si>
  <si>
    <t>2490400 OTROS PRODUCTOS QUIMICOS PARA CONSTRUCCION Y REPARACION</t>
  </si>
  <si>
    <t>SELLADOR PARA TECHOS</t>
  </si>
  <si>
    <t>2520100 FERTILIZANTES, PESTICIDAS Y OTROS AGROQUIMICOS</t>
  </si>
  <si>
    <t>RECOPILADOR T/CARTA</t>
  </si>
  <si>
    <t>FOLDER TAMAÑO OFICIO 100 PZA</t>
  </si>
  <si>
    <t>HOJAS BLANCAS  T/CARTA 10 PAQ</t>
  </si>
  <si>
    <t>HOJAS BLANCAS  T/OFICIO 10 PAQ</t>
  </si>
  <si>
    <t>CARPETA T/C CON PALANCA 2PZA</t>
  </si>
  <si>
    <t>CARPETA T/C  CON BROCHE BACCO NO. 8 5PZAS</t>
  </si>
  <si>
    <t xml:space="preserve">CAJAS DE CARTON PARA ARCHIVO MUERTO T/CARTA </t>
  </si>
  <si>
    <t>VASO DE PAPEL 100 PZAS</t>
  </si>
  <si>
    <t>PLATO DE PAPEL 75 PZAS</t>
  </si>
  <si>
    <t>PAPEL SCRIBE VERDE C/500 CARTA</t>
  </si>
  <si>
    <t>PAPEL SCRIBE VERDE C/500 OFICIO</t>
  </si>
  <si>
    <t>SOBRES PARA NOMINA 500 PZA</t>
  </si>
  <si>
    <t>SEPARADOR COLGANTE 25 PZAS</t>
  </si>
  <si>
    <t>CONO PARA AGUA NO. 106 250 PZAS</t>
  </si>
  <si>
    <t>HOJAS KROMOS PARA FOLIOS 45 PZAS</t>
  </si>
  <si>
    <t>21204 PRODUCTOS DE PAPEL Y HULE PARA USO EN IMPRESIONES REPRODUCCION</t>
  </si>
  <si>
    <t>MINA GRIS 70.95 130 PZAS</t>
  </si>
  <si>
    <t>TONER PARA IMPRESORA HP LASSER # 36A</t>
  </si>
  <si>
    <t>TONER PARA IMPRESORA HP LASSER # 85A</t>
  </si>
  <si>
    <t>TONER SAMSUN NEGRO 116S</t>
  </si>
  <si>
    <t>TONER SAMSUN NEGRO 111S</t>
  </si>
  <si>
    <t>TONER PARA IMPRESORA HP LASSER # 12A</t>
  </si>
  <si>
    <t>LIMPIADOR  DE PISO CON AROMA A PINO C/15 PZAS 500ML</t>
  </si>
  <si>
    <t>CLORO 950 ML C/8 PZAS.</t>
  </si>
  <si>
    <t>MULTILIMPIADOR DE PISO VARIOS AROMAS  C/12 PZAS 1LITRO</t>
  </si>
  <si>
    <t>LIMPIADOR DE MADERA 2PZA 460GR</t>
  </si>
  <si>
    <t>PASTILLA PARA BAÑO 6PZAS</t>
  </si>
  <si>
    <t>AROMATIZANTE 3PZAS</t>
  </si>
  <si>
    <t>JABON LIQUIDO PARA TRASTES DE 750 ML. 12PZAS</t>
  </si>
  <si>
    <t>FIBRA VERDE 12 PZAS</t>
  </si>
  <si>
    <t>GUANTES 100 PZAS</t>
  </si>
  <si>
    <t>FRANELA 50 MTS</t>
  </si>
  <si>
    <t>TRAPEADOR 2PZAS</t>
  </si>
  <si>
    <t>LIMPIADOR LIQUIDO PARA CRISTALES 12 PZAS 760 ML</t>
  </si>
  <si>
    <t>TOALLA SANITARIA INTERDOBLADA 20 PAQ</t>
  </si>
  <si>
    <t>PAPEL PARA MANOS 6 PZAS</t>
  </si>
  <si>
    <t>PAPEL HIGIENICO DE ROLLO PARA W.C. 12 PZAS</t>
  </si>
  <si>
    <t>SERVILLETA CON 450 PIEZAS SENCILLA</t>
  </si>
  <si>
    <t>SERVILLETA CON 450 PIEZAS DOBLES</t>
  </si>
  <si>
    <t>LIMPIADOR DE TELA MICROFIBRA 200 PZAS</t>
  </si>
  <si>
    <t>PAÑO FRANELA</t>
  </si>
  <si>
    <t>CAFÉ TOSTADO Y MOLIDO 1.2 KG</t>
  </si>
  <si>
    <t>CAJA DE GALLETAS SURTIDO 872 GR.</t>
  </si>
  <si>
    <t>COFFE MATE C/ 200 SOBRES</t>
  </si>
  <si>
    <t>STEVIA MM C/ 500</t>
  </si>
  <si>
    <t>REFRESCO EN LATA  C/32 PZAS 355ML</t>
  </si>
  <si>
    <t>CUCHARAS DE METAL 36 PZA</t>
  </si>
  <si>
    <t>VAJILLA DE MELAMINA 24 PZAS</t>
  </si>
  <si>
    <t>CAFETERA OSTER CHICA</t>
  </si>
  <si>
    <t>CAFETERA OSTER GRANDE</t>
  </si>
  <si>
    <t>MTRO</t>
  </si>
  <si>
    <t>GONDULA</t>
  </si>
  <si>
    <t>KIT DE FUSIBLES</t>
  </si>
  <si>
    <t>LAMPARA FLUORECENTE</t>
  </si>
  <si>
    <t>FOCOS LED</t>
  </si>
  <si>
    <t>TIERRA FISICA PARA ACONDICIONAMIENTO DEL SAIT</t>
  </si>
  <si>
    <t>JUEGO DE BROCAS</t>
  </si>
  <si>
    <t>PALA CUADRADA TRUPER</t>
  </si>
  <si>
    <t>MARTILLO TRUPER</t>
  </si>
  <si>
    <t>ABRAZADERAS</t>
  </si>
  <si>
    <t>TUBOS</t>
  </si>
  <si>
    <t>ESTRUCTURA DE PROTECCIONES</t>
  </si>
  <si>
    <t>MATERIAL DIVERSO DE PLASTICO PARA EDIFICIO</t>
  </si>
  <si>
    <t>FERTILIZANTES PARA CAMPO</t>
  </si>
  <si>
    <t>2560100 FIBRAS SINTETICAS, HULES, PLASTICOS Y DERIVADOS</t>
  </si>
  <si>
    <t>BOLSAS NEGRAS JUMBO 50 PZAS</t>
  </si>
  <si>
    <t>BOLSAS NEGRAS DE CAMISETA 500 pza</t>
  </si>
  <si>
    <t>2710600 PRODUCTOS TEXTILES ADQUIRIDOS COMO VESTUARIO Y UNIFORMES</t>
  </si>
  <si>
    <t>CAMISA GABARDINA MANGA LARGA CON CUELLO DE CORBATA, ALGODÓN CON BORDADOS</t>
  </si>
  <si>
    <t>2720100 ARTICULOS GENERALES PARA SEGURIDAD Y PROTECCION PERSONAL</t>
  </si>
  <si>
    <t>TINACO DE 2500 LTS</t>
  </si>
  <si>
    <t>DESARMADORES 4 PZA</t>
  </si>
  <si>
    <t>ESCALERA DE EXTENSION</t>
  </si>
  <si>
    <t>ROTOMARTILLO</t>
  </si>
  <si>
    <t>TIJERAS DE JARDINERO</t>
  </si>
  <si>
    <t>2920100 ARTICULOS MENORE PARA SERVICIOS GENERALES EN EDIFCIOS</t>
  </si>
  <si>
    <t xml:space="preserve">TARJA ESCURRIDERA </t>
  </si>
  <si>
    <t>BISAGRAS</t>
  </si>
  <si>
    <t>CERRADURA DE SEGURIDAD</t>
  </si>
  <si>
    <t>CANDADOS 1 1/2 PULGADA</t>
  </si>
  <si>
    <t>ESPATULAS DE 4 PULGADS</t>
  </si>
  <si>
    <t>BROCHAS 6 PULGADAS</t>
  </si>
  <si>
    <t>BOCINA MULTIMEDIA</t>
  </si>
  <si>
    <t>MATERIAL DIVERSO PARA MANTENIMIENTO DE VEHICULOS</t>
  </si>
  <si>
    <t>LLANTAS FORD F 150</t>
  </si>
  <si>
    <t>LLANTAS SUBURBAN</t>
  </si>
  <si>
    <t>LLANTAS SPARK</t>
  </si>
  <si>
    <t>LLANTAS RAM HEMI</t>
  </si>
  <si>
    <t>BANDA DE MOTOR Y ACCESORIOS</t>
  </si>
  <si>
    <t>MANGUERAS DE RADIADOR</t>
  </si>
  <si>
    <t>EMPAQUES DE CABEZA</t>
  </si>
  <si>
    <t>LLANTAS DE NISSAN</t>
  </si>
  <si>
    <t>2980400 PRODUCTOS MENORES DE HULE PARA MAQUINARIA Y OTROS EQUIPOS</t>
  </si>
  <si>
    <t>LLANTAS PARA RETROEXCAVADORA</t>
  </si>
  <si>
    <t>LLANTAS PARA TRACTOR TRASERA</t>
  </si>
  <si>
    <t>LLANTAS PARA TRACTOR DELANTERA</t>
  </si>
  <si>
    <t>3110100 ENERGIA ELECTRICA</t>
  </si>
  <si>
    <t>AGUA</t>
  </si>
  <si>
    <t>3140100 TELEFONIA TRADICIONAL</t>
  </si>
  <si>
    <t>SERVICIO TELEFONICO</t>
  </si>
  <si>
    <t>3170100 SERVICIOS DE ACCESO DE INTERNET, REDES Y PROCESAMIENTO DE INFORMACION</t>
  </si>
  <si>
    <t>SERVICIOS DE INTERNET</t>
  </si>
  <si>
    <t>3220100 ARRENDAMIENTO DE EDIFICIOS</t>
  </si>
  <si>
    <t>RENTA DE COPIADORAS Y EQUIPO DE COMPUTO</t>
  </si>
  <si>
    <t>3270100 ARRENDAMIENTO DE ACTIVOS INTANGIBLES</t>
  </si>
  <si>
    <t>LICENCIAS DE EQUIPO DE COMPUTO</t>
  </si>
  <si>
    <t>3340100 SERVICIOS DE CAPACITACION</t>
  </si>
  <si>
    <t>CURSOS DE CAPACITACION</t>
  </si>
  <si>
    <t>3360200 OTROS SERVICIOS COMERCIALES</t>
  </si>
  <si>
    <t>FOTOCOPIADO A COLOR</t>
  </si>
  <si>
    <t>3360300 IMPRESIÓN DE DOCUMENTOS OFICIALES PARA LA PRESTACION DE SERVICIOS PUBLICOS</t>
  </si>
  <si>
    <t>3360400 IMPRESIÓN Y ELABORACION DE MATERIAL INFORMATIVO DERIVADO DE LA OPERACIÓN Y ADMINISTRACION DE LOS ENTES PUBLICOS.</t>
  </si>
  <si>
    <t>IMPRESIÓN DE BLOCK</t>
  </si>
  <si>
    <t>3390100 SUBCONTRATACION DE SERVICIOS CON TERCERO</t>
  </si>
  <si>
    <t>RECUPERACION DE INFORMACION POR MEDIO DEL EQUIPO ELECTRONICA</t>
  </si>
  <si>
    <t>SERV</t>
  </si>
  <si>
    <t>3390300 SERVICIOS INTEGRALES</t>
  </si>
  <si>
    <t>CONTRATACION DE SERVICIOS</t>
  </si>
  <si>
    <t xml:space="preserve">TRASLADO DE SEMILLA DE FRIJOL </t>
  </si>
  <si>
    <t>3490100 SERVICIOS FINANCIEROS, BANCARIOS Y COMERCIALES INTEGRALES</t>
  </si>
  <si>
    <t>COMISIONES BANCARIAS</t>
  </si>
  <si>
    <t>MANTENIMIENTO DE ESCRITORIOS</t>
  </si>
  <si>
    <t>MANTENIMIENTO DE SILLAS SECRETARIALES</t>
  </si>
  <si>
    <t>3530100 INSTLACION, REPARACION Y MANTENIMIENTO DE EQUIPO DE COMPUTO Y ELECTRONICA DE LA INFORMACION</t>
  </si>
  <si>
    <t>MANTTO EQUIPO DE COMPUTO</t>
  </si>
  <si>
    <t>3610100 DIFUSION POR RADIO, TELEVISION Y OTROS MEDIOS DE MENSAJES SOBRE PROGRAMAS Y ACTIVIDADES GUBERNAMENTALES</t>
  </si>
  <si>
    <t>PUBLICIDAD GUBERNAMENTAL</t>
  </si>
  <si>
    <t>3750100 VIATICOS EN EL PAIS</t>
  </si>
  <si>
    <t>COMISIONES EN LOS MUNICIPIOS DEL ESTADO</t>
  </si>
  <si>
    <t>3760100 VIATICOS EN EL EXTRANJERO</t>
  </si>
  <si>
    <t>COMISION EN EL EXTRANJERO</t>
  </si>
  <si>
    <t>3820100 GASTOS DE ORDEN SOCIAL Y CULTURAL</t>
  </si>
  <si>
    <t>3840100 EXPOCISIONES</t>
  </si>
  <si>
    <t>EXPOCISIONES</t>
  </si>
  <si>
    <t>3850100 GASTOS DE REPRESENTACION</t>
  </si>
  <si>
    <t>ALIMENTOS DE REUNIONES CON PERSONAL EXTERNO DE LA SECRETARIA</t>
  </si>
  <si>
    <t>TENENCIAS DE VEHICULOS</t>
  </si>
  <si>
    <t>3920200 OTROS IMPUESTOS Y DERECHOS</t>
  </si>
  <si>
    <t>5110700 MOBILIARIO Y EQUIPO</t>
  </si>
  <si>
    <t>ESCRITORIO LINEA EJECUTIVA</t>
  </si>
  <si>
    <t>ARCHIVERO 4 GAVETAS</t>
  </si>
  <si>
    <t>SILLAS EJECUTIVAS DESERT</t>
  </si>
  <si>
    <t>SILLAS EJECUTIVAS TIPO PIEL</t>
  </si>
  <si>
    <t>ANAQUELES</t>
  </si>
  <si>
    <t>5190100 OTROS EQUIPOS DE COMUNICACIÓN</t>
  </si>
  <si>
    <t>PANTALLA SAMSUNG 32"</t>
  </si>
  <si>
    <t>5190800 OTRO MOBILIARIO Y EQUIPO</t>
  </si>
  <si>
    <t>MINISPLIT LG 2 TONELADAS</t>
  </si>
  <si>
    <t>CAFETERA KOBLENZ 12 TAZAS</t>
  </si>
  <si>
    <t>MINISPLIT SAMSUNG 2 TONELADAS</t>
  </si>
  <si>
    <t>ENGARGOLADORA GBC</t>
  </si>
  <si>
    <t xml:space="preserve">ENMICADORA GBC </t>
  </si>
  <si>
    <t>5410100 VEHICULOS Y EQUIPO TERRESTRE</t>
  </si>
  <si>
    <t>VENTO 2020 VOLKSWAGEN</t>
  </si>
  <si>
    <t>TAHOE 2020 CHEVROLET</t>
  </si>
  <si>
    <t>5610200 MAQUINARIA Y EQUIPO AGROPECUARIO</t>
  </si>
  <si>
    <t>ASPERSORA FUMIGADORA SIMAHA</t>
  </si>
  <si>
    <t>5640100 SISTEMA DE AIRE ACONDICIONADO, CALEFACCION Y DE REFRIGERACION INDUSTRIAL Y COMERCIAL</t>
  </si>
  <si>
    <t>CONOS DE PLASTICO</t>
  </si>
  <si>
    <t>CLIPS NO. 1 C/100 PZAS</t>
  </si>
  <si>
    <t>CLIPS NO. 2 C/100 PZAS</t>
  </si>
  <si>
    <t>BROCHE BACO NO. 8 50 PZAS</t>
  </si>
  <si>
    <t>CINTA CANELA 48x50 6 PZAS</t>
  </si>
  <si>
    <t>MARCADOR NEGRO PERMANENTE 6PZAS</t>
  </si>
  <si>
    <t>MARCADOR NEGRO PUNTO FINO 2PZA</t>
  </si>
  <si>
    <t>ROTULACION DE VENTANALES</t>
  </si>
  <si>
    <t>POST IT MULTICOLOR</t>
  </si>
  <si>
    <t>FOLDER TAMAÑO CARTA COLORES 50 PZA</t>
  </si>
  <si>
    <t xml:space="preserve">FOCOS CALAVERAS </t>
  </si>
  <si>
    <t xml:space="preserve">TECLADO </t>
  </si>
  <si>
    <t>ENERGIA ELECTRICA</t>
  </si>
  <si>
    <t>IMPRESIÓN DE FOLIOS</t>
  </si>
  <si>
    <t>3520100 INSTALACION, REPARACION Y MANTENIMIENTO DE MOBILIARIO Y EQUIPO DE ADMINISTRACION, EDUCACIONAL Y RECREATIVO.</t>
  </si>
  <si>
    <t>DIA DEL GANADERO</t>
  </si>
  <si>
    <t>FERIA NAYARIT / EXPO GANADERA</t>
  </si>
  <si>
    <t>ALTAR DE DIA DE MUERTOS</t>
  </si>
  <si>
    <t>PROYECCION DEL PROGRAMA ANUAL DE ADQUISICIONES, ARRENDAMIENTOS Y SERVICIOS</t>
  </si>
  <si>
    <t>ACCESORIOS Y MATERIAL ELECTRICO PARA VEHICULOS (AMORTIGUADORES, LIQUIDO PARA FRENOS, PARABRISAS, BALATAS DE FRENOS, SALPICADERAS, ANTICONGELANTE Y RADIADOR)</t>
  </si>
  <si>
    <t>BODEGA DE PESCA</t>
  </si>
  <si>
    <t>BODEGA 1 SDR</t>
  </si>
  <si>
    <t>OFICINAS ANEXAS JACARANDAS</t>
  </si>
  <si>
    <t>OFICINAS JACARANDAS</t>
  </si>
  <si>
    <t>BODEGA SDR JACARANDAS</t>
  </si>
  <si>
    <t>PAGO DE PEAJES GENERADO DE VARIAS COMISIONES REALIZADAS POR EL PERSONAL DE LA SECRETARIA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</si>
</sst>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_€_-;\-* #,##0.00\ _€_-;_-* &quot;-&quot;??\ _€_-;_-@_-"/>
  </numFmts>
  <fonts count="17" x14ac:knownFonts="1">
    <font>
      <sz val="10"/>
      <name val="Arial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8"/>
      <name val="Calibri Light"/>
      <family val="2"/>
      <scheme val="major"/>
    </font>
    <font>
      <b/>
      <sz val="8"/>
      <color indexed="8"/>
      <name val="Calibri Light"/>
      <family val="2"/>
      <scheme val="major"/>
    </font>
    <font>
      <sz val="10"/>
      <name val="Arial"/>
      <family val="2"/>
    </font>
    <font>
      <sz val="10"/>
      <name val="Arial"/>
    </font>
    <font>
      <b/>
      <sz val="11"/>
      <name val="Arial"/>
      <family val="2"/>
    </font>
    <font>
      <b/>
      <sz val="10"/>
      <name val="Calibri Light"/>
      <family val="2"/>
      <scheme val="major"/>
    </font>
    <font>
      <b/>
      <sz val="10"/>
      <color indexed="8"/>
      <name val="Calibri Light"/>
      <family val="2"/>
      <scheme val="major"/>
    </font>
    <font>
      <b/>
      <sz val="10"/>
      <name val="Arial"/>
      <family val="2"/>
    </font>
    <font>
      <sz val="11"/>
      <color rgb="FF000000"/>
      <name val="Calibri"/>
      <family val="2"/>
      <charset val="204"/>
    </font>
    <font>
      <b/>
      <u/>
      <sz val="8"/>
      <name val="Arial"/>
      <family val="2"/>
    </font>
    <font>
      <b/>
      <sz val="7"/>
      <name val="Arial"/>
      <family val="2"/>
    </font>
    <font>
      <sz val="8"/>
      <color rgb="FFFF0000"/>
      <name val="Arial"/>
      <family val="2"/>
    </font>
    <font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44" fontId="6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0" fontId="12" fillId="0" borderId="0"/>
  </cellStyleXfs>
  <cellXfs count="177">
    <xf numFmtId="0" fontId="0" fillId="0" borderId="0" xfId="0"/>
    <xf numFmtId="0" fontId="1" fillId="0" borderId="0" xfId="0" applyFont="1" applyBorder="1"/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Border="1" applyAlignment="1">
      <alignment horizontal="center"/>
    </xf>
    <xf numFmtId="3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44" fontId="1" fillId="0" borderId="1" xfId="1" applyFont="1" applyBorder="1"/>
    <xf numFmtId="0" fontId="2" fillId="0" borderId="2" xfId="0" applyFont="1" applyBorder="1" applyAlignment="1">
      <alignment horizontal="left"/>
    </xf>
    <xf numFmtId="164" fontId="1" fillId="0" borderId="0" xfId="2" applyFont="1" applyBorder="1"/>
    <xf numFmtId="164" fontId="1" fillId="0" borderId="0" xfId="0" applyNumberFormat="1" applyFont="1" applyBorder="1"/>
    <xf numFmtId="0" fontId="1" fillId="0" borderId="0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44" fontId="1" fillId="0" borderId="7" xfId="1" applyFont="1" applyBorder="1"/>
    <xf numFmtId="0" fontId="1" fillId="0" borderId="8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4" xfId="0" applyFont="1" applyBorder="1"/>
    <xf numFmtId="44" fontId="1" fillId="0" borderId="4" xfId="1" applyFont="1" applyBorder="1"/>
    <xf numFmtId="44" fontId="1" fillId="0" borderId="5" xfId="1" applyFont="1" applyBorder="1"/>
    <xf numFmtId="0" fontId="4" fillId="2" borderId="9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44" fontId="1" fillId="0" borderId="0" xfId="1" applyFont="1" applyBorder="1"/>
    <xf numFmtId="164" fontId="2" fillId="0" borderId="0" xfId="2" applyFont="1" applyBorder="1"/>
    <xf numFmtId="44" fontId="2" fillId="0" borderId="0" xfId="1" applyFont="1" applyBorder="1"/>
    <xf numFmtId="0" fontId="0" fillId="0" borderId="0" xfId="0" applyBorder="1"/>
    <xf numFmtId="0" fontId="6" fillId="0" borderId="1" xfId="0" applyFont="1" applyBorder="1" applyAlignment="1">
      <alignment horizontal="center"/>
    </xf>
    <xf numFmtId="0" fontId="6" fillId="0" borderId="14" xfId="0" applyFont="1" applyBorder="1" applyAlignment="1"/>
    <xf numFmtId="0" fontId="6" fillId="0" borderId="14" xfId="0" applyFont="1" applyFill="1" applyBorder="1" applyAlignment="1"/>
    <xf numFmtId="0" fontId="6" fillId="0" borderId="1" xfId="0" applyFont="1" applyFill="1" applyBorder="1" applyAlignment="1">
      <alignment horizontal="center"/>
    </xf>
    <xf numFmtId="43" fontId="1" fillId="0" borderId="7" xfId="1" applyNumberFormat="1" applyFont="1" applyBorder="1"/>
    <xf numFmtId="0" fontId="6" fillId="0" borderId="14" xfId="0" applyFont="1" applyBorder="1" applyAlignment="1">
      <alignment wrapText="1"/>
    </xf>
    <xf numFmtId="0" fontId="6" fillId="0" borderId="14" xfId="0" applyFont="1" applyFill="1" applyBorder="1" applyAlignment="1">
      <alignment wrapText="1"/>
    </xf>
    <xf numFmtId="0" fontId="6" fillId="0" borderId="1" xfId="0" applyFont="1" applyBorder="1" applyAlignment="1"/>
    <xf numFmtId="0" fontId="6" fillId="0" borderId="1" xfId="0" applyFont="1" applyBorder="1" applyAlignment="1">
      <alignment wrapText="1"/>
    </xf>
    <xf numFmtId="0" fontId="5" fillId="2" borderId="15" xfId="0" applyFont="1" applyFill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6" fillId="0" borderId="18" xfId="0" applyFont="1" applyBorder="1" applyAlignment="1"/>
    <xf numFmtId="0" fontId="6" fillId="0" borderId="17" xfId="0" applyFont="1" applyBorder="1" applyAlignment="1">
      <alignment horizontal="center"/>
    </xf>
    <xf numFmtId="0" fontId="6" fillId="0" borderId="0" xfId="0" applyFont="1"/>
    <xf numFmtId="0" fontId="6" fillId="0" borderId="0" xfId="0" applyFont="1" applyAlignment="1">
      <alignment horizontal="center"/>
    </xf>
    <xf numFmtId="0" fontId="9" fillId="2" borderId="9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0" fillId="2" borderId="11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 vertical="center" wrapText="1"/>
    </xf>
    <xf numFmtId="0" fontId="6" fillId="0" borderId="15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3" xfId="0" applyFont="1" applyBorder="1"/>
    <xf numFmtId="44" fontId="6" fillId="0" borderId="3" xfId="1" applyFont="1" applyBorder="1"/>
    <xf numFmtId="44" fontId="6" fillId="0" borderId="13" xfId="1" applyFont="1" applyBorder="1"/>
    <xf numFmtId="0" fontId="6" fillId="0" borderId="1" xfId="0" applyFont="1" applyBorder="1"/>
    <xf numFmtId="44" fontId="6" fillId="0" borderId="1" xfId="1" applyFont="1" applyBorder="1"/>
    <xf numFmtId="43" fontId="6" fillId="0" borderId="7" xfId="1" applyNumberFormat="1" applyFont="1" applyBorder="1"/>
    <xf numFmtId="0" fontId="6" fillId="0" borderId="17" xfId="0" applyFont="1" applyBorder="1"/>
    <xf numFmtId="44" fontId="6" fillId="0" borderId="17" xfId="1" applyFont="1" applyBorder="1"/>
    <xf numFmtId="0" fontId="6" fillId="0" borderId="8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4" xfId="0" applyFont="1" applyBorder="1"/>
    <xf numFmtId="44" fontId="6" fillId="0" borderId="4" xfId="1" applyFont="1" applyBorder="1"/>
    <xf numFmtId="44" fontId="6" fillId="0" borderId="5" xfId="1" applyFont="1" applyBorder="1"/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164" fontId="6" fillId="0" borderId="0" xfId="2" applyFont="1" applyBorder="1"/>
    <xf numFmtId="44" fontId="6" fillId="0" borderId="0" xfId="1" applyFont="1" applyBorder="1"/>
    <xf numFmtId="164" fontId="11" fillId="0" borderId="0" xfId="2" applyFont="1" applyBorder="1"/>
    <xf numFmtId="44" fontId="11" fillId="0" borderId="0" xfId="1" applyFont="1" applyBorder="1"/>
    <xf numFmtId="0" fontId="6" fillId="0" borderId="6" xfId="0" applyFont="1" applyBorder="1" applyAlignment="1">
      <alignment horizontal="center"/>
    </xf>
    <xf numFmtId="0" fontId="6" fillId="3" borderId="1" xfId="0" applyFont="1" applyFill="1" applyBorder="1" applyAlignment="1">
      <alignment horizontal="center"/>
    </xf>
    <xf numFmtId="0" fontId="6" fillId="3" borderId="17" xfId="0" applyFont="1" applyFill="1" applyBorder="1" applyAlignment="1">
      <alignment horizontal="center"/>
    </xf>
    <xf numFmtId="0" fontId="6" fillId="3" borderId="4" xfId="0" applyFont="1" applyFill="1" applyBorder="1" applyAlignment="1">
      <alignment horizontal="center"/>
    </xf>
    <xf numFmtId="0" fontId="6" fillId="3" borderId="3" xfId="0" applyFont="1" applyFill="1" applyBorder="1"/>
    <xf numFmtId="0" fontId="6" fillId="3" borderId="3" xfId="0" applyFont="1" applyFill="1" applyBorder="1" applyAlignment="1">
      <alignment horizontal="center"/>
    </xf>
    <xf numFmtId="0" fontId="6" fillId="3" borderId="1" xfId="0" applyFont="1" applyFill="1" applyBorder="1"/>
    <xf numFmtId="0" fontId="6" fillId="3" borderId="17" xfId="0" applyFont="1" applyFill="1" applyBorder="1"/>
    <xf numFmtId="0" fontId="6" fillId="3" borderId="4" xfId="0" applyFont="1" applyFill="1" applyBorder="1"/>
    <xf numFmtId="0" fontId="10" fillId="2" borderId="1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/>
    </xf>
    <xf numFmtId="0" fontId="1" fillId="3" borderId="1" xfId="0" applyFont="1" applyFill="1" applyBorder="1"/>
    <xf numFmtId="0" fontId="1" fillId="3" borderId="4" xfId="0" applyFont="1" applyFill="1" applyBorder="1" applyAlignment="1">
      <alignment horizontal="center"/>
    </xf>
    <xf numFmtId="0" fontId="1" fillId="3" borderId="4" xfId="0" applyFont="1" applyFill="1" applyBorder="1"/>
    <xf numFmtId="0" fontId="6" fillId="3" borderId="1" xfId="0" applyFont="1" applyFill="1" applyBorder="1" applyAlignment="1"/>
    <xf numFmtId="0" fontId="0" fillId="0" borderId="0" xfId="0" applyAlignment="1">
      <alignment horizontal="center" wrapText="1"/>
    </xf>
    <xf numFmtId="0" fontId="1" fillId="0" borderId="0" xfId="0" applyFont="1" applyBorder="1" applyAlignment="1">
      <alignment horizontal="center" wrapText="1"/>
    </xf>
    <xf numFmtId="0" fontId="2" fillId="0" borderId="2" xfId="0" applyFont="1" applyBorder="1" applyAlignment="1">
      <alignment horizontal="left" wrapText="1"/>
    </xf>
    <xf numFmtId="0" fontId="0" fillId="0" borderId="0" xfId="0" applyAlignment="1">
      <alignment wrapText="1"/>
    </xf>
    <xf numFmtId="0" fontId="5" fillId="2" borderId="15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wrapText="1"/>
    </xf>
    <xf numFmtId="0" fontId="1" fillId="0" borderId="0" xfId="0" applyFont="1" applyBorder="1" applyAlignment="1">
      <alignment wrapText="1"/>
    </xf>
    <xf numFmtId="0" fontId="0" fillId="0" borderId="0" xfId="0" applyBorder="1" applyAlignment="1">
      <alignment wrapText="1"/>
    </xf>
    <xf numFmtId="0" fontId="6" fillId="0" borderId="18" xfId="0" applyFont="1" applyFill="1" applyBorder="1" applyAlignment="1"/>
    <xf numFmtId="0" fontId="6" fillId="0" borderId="17" xfId="0" applyFont="1" applyFill="1" applyBorder="1" applyAlignment="1">
      <alignment horizontal="center"/>
    </xf>
    <xf numFmtId="0" fontId="1" fillId="3" borderId="17" xfId="0" applyFont="1" applyFill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" fillId="0" borderId="17" xfId="0" applyFont="1" applyBorder="1"/>
    <xf numFmtId="0" fontId="1" fillId="3" borderId="17" xfId="0" applyFont="1" applyFill="1" applyBorder="1"/>
    <xf numFmtId="44" fontId="1" fillId="0" borderId="17" xfId="1" applyFont="1" applyBorder="1"/>
    <xf numFmtId="43" fontId="6" fillId="0" borderId="19" xfId="1" applyNumberFormat="1" applyFont="1" applyBorder="1"/>
    <xf numFmtId="43" fontId="6" fillId="0" borderId="3" xfId="1" applyNumberFormat="1" applyFont="1" applyBorder="1"/>
    <xf numFmtId="43" fontId="6" fillId="0" borderId="13" xfId="1" applyNumberFormat="1" applyFont="1" applyBorder="1"/>
    <xf numFmtId="43" fontId="6" fillId="0" borderId="1" xfId="1" applyNumberFormat="1" applyFont="1" applyBorder="1"/>
    <xf numFmtId="43" fontId="6" fillId="0" borderId="17" xfId="1" applyNumberFormat="1" applyFont="1" applyBorder="1"/>
    <xf numFmtId="0" fontId="2" fillId="0" borderId="0" xfId="0" applyFont="1" applyAlignment="1"/>
    <xf numFmtId="0" fontId="13" fillId="0" borderId="0" xfId="0" applyFont="1" applyBorder="1" applyAlignment="1"/>
    <xf numFmtId="44" fontId="1" fillId="0" borderId="0" xfId="0" applyNumberFormat="1" applyFont="1" applyBorder="1"/>
    <xf numFmtId="43" fontId="1" fillId="0" borderId="1" xfId="1" applyNumberFormat="1" applyFont="1" applyBorder="1"/>
    <xf numFmtId="44" fontId="0" fillId="0" borderId="0" xfId="0" applyNumberFormat="1"/>
    <xf numFmtId="0" fontId="15" fillId="0" borderId="0" xfId="0" applyFont="1" applyBorder="1" applyAlignment="1">
      <alignment horizontal="center"/>
    </xf>
    <xf numFmtId="0" fontId="15" fillId="0" borderId="0" xfId="0" applyFont="1" applyBorder="1"/>
    <xf numFmtId="44" fontId="0" fillId="0" borderId="0" xfId="0" applyNumberFormat="1" applyBorder="1"/>
    <xf numFmtId="0" fontId="10" fillId="2" borderId="15" xfId="0" applyFont="1" applyFill="1" applyBorder="1" applyAlignment="1">
      <alignment horizontal="center" vertical="center"/>
    </xf>
    <xf numFmtId="0" fontId="10" fillId="2" borderId="16" xfId="0" applyFont="1" applyFill="1" applyBorder="1" applyAlignment="1">
      <alignment horizontal="center" vertical="center"/>
    </xf>
    <xf numFmtId="0" fontId="10" fillId="2" borderId="15" xfId="0" applyFont="1" applyFill="1" applyBorder="1" applyAlignment="1">
      <alignment horizontal="center" vertical="center" wrapText="1"/>
    </xf>
    <xf numFmtId="0" fontId="10" fillId="2" borderId="2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/>
    </xf>
    <xf numFmtId="0" fontId="6" fillId="0" borderId="23" xfId="0" applyFont="1" applyBorder="1" applyAlignment="1">
      <alignment horizontal="center"/>
    </xf>
    <xf numFmtId="0" fontId="6" fillId="0" borderId="23" xfId="0" applyFont="1" applyBorder="1"/>
    <xf numFmtId="0" fontId="6" fillId="3" borderId="23" xfId="0" applyFont="1" applyFill="1" applyBorder="1" applyAlignment="1">
      <alignment horizontal="center"/>
    </xf>
    <xf numFmtId="0" fontId="6" fillId="0" borderId="24" xfId="0" applyFont="1" applyBorder="1" applyAlignment="1">
      <alignment horizontal="center"/>
    </xf>
    <xf numFmtId="44" fontId="6" fillId="0" borderId="23" xfId="1" applyFont="1" applyBorder="1"/>
    <xf numFmtId="164" fontId="6" fillId="0" borderId="0" xfId="2" applyFont="1"/>
    <xf numFmtId="0" fontId="6" fillId="0" borderId="14" xfId="0" applyFont="1" applyBorder="1" applyAlignment="1">
      <alignment vertical="center" wrapText="1"/>
    </xf>
    <xf numFmtId="0" fontId="6" fillId="0" borderId="14" xfId="0" applyFont="1" applyBorder="1" applyAlignment="1">
      <alignment horizontal="center" vertical="center"/>
    </xf>
    <xf numFmtId="0" fontId="6" fillId="3" borderId="22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3" xfId="0" applyFont="1" applyBorder="1" applyAlignment="1">
      <alignment vertical="center"/>
    </xf>
    <xf numFmtId="0" fontId="6" fillId="3" borderId="3" xfId="0" applyFont="1" applyFill="1" applyBorder="1" applyAlignment="1">
      <alignment vertical="center"/>
    </xf>
    <xf numFmtId="44" fontId="6" fillId="0" borderId="3" xfId="1" applyFont="1" applyBorder="1" applyAlignment="1">
      <alignment vertical="center"/>
    </xf>
    <xf numFmtId="44" fontId="6" fillId="0" borderId="13" xfId="1" applyFont="1" applyBorder="1" applyAlignment="1">
      <alignment vertical="center"/>
    </xf>
    <xf numFmtId="0" fontId="6" fillId="0" borderId="14" xfId="0" applyFont="1" applyFill="1" applyBorder="1" applyAlignment="1">
      <alignment vertical="center" wrapText="1"/>
    </xf>
    <xf numFmtId="0" fontId="6" fillId="3" borderId="6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6" fillId="3" borderId="1" xfId="0" applyFont="1" applyFill="1" applyBorder="1" applyAlignment="1">
      <alignment vertical="center"/>
    </xf>
    <xf numFmtId="44" fontId="6" fillId="0" borderId="1" xfId="1" applyFont="1" applyBorder="1" applyAlignment="1">
      <alignment vertical="center"/>
    </xf>
    <xf numFmtId="43" fontId="6" fillId="0" borderId="7" xfId="1" applyNumberFormat="1" applyFont="1" applyBorder="1" applyAlignment="1">
      <alignment vertical="center"/>
    </xf>
    <xf numFmtId="0" fontId="6" fillId="0" borderId="14" xfId="0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left" vertical="center" wrapText="1"/>
    </xf>
    <xf numFmtId="0" fontId="6" fillId="0" borderId="14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vertical="center"/>
    </xf>
    <xf numFmtId="0" fontId="1" fillId="3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44" fontId="1" fillId="0" borderId="1" xfId="1" applyFont="1" applyBorder="1" applyAlignment="1">
      <alignment vertical="center"/>
    </xf>
    <xf numFmtId="44" fontId="1" fillId="0" borderId="7" xfId="1" applyFont="1" applyBorder="1" applyAlignment="1">
      <alignment vertical="center"/>
    </xf>
    <xf numFmtId="0" fontId="1" fillId="0" borderId="4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vertical="center"/>
    </xf>
    <xf numFmtId="0" fontId="1" fillId="3" borderId="4" xfId="0" applyFont="1" applyFill="1" applyBorder="1" applyAlignment="1">
      <alignment horizontal="center" vertical="center"/>
    </xf>
    <xf numFmtId="0" fontId="1" fillId="0" borderId="4" xfId="0" applyFont="1" applyBorder="1" applyAlignment="1">
      <alignment vertical="center"/>
    </xf>
    <xf numFmtId="0" fontId="6" fillId="0" borderId="4" xfId="0" applyFont="1" applyBorder="1" applyAlignment="1">
      <alignment horizontal="center" vertical="center"/>
    </xf>
    <xf numFmtId="44" fontId="1" fillId="0" borderId="4" xfId="1" applyFont="1" applyBorder="1" applyAlignment="1">
      <alignment vertical="center"/>
    </xf>
    <xf numFmtId="44" fontId="1" fillId="0" borderId="5" xfId="1" applyFont="1" applyBorder="1" applyAlignment="1">
      <alignment vertical="center"/>
    </xf>
    <xf numFmtId="0" fontId="1" fillId="0" borderId="6" xfId="0" applyFont="1" applyBorder="1" applyAlignment="1">
      <alignment horizontal="center" vertical="center"/>
    </xf>
    <xf numFmtId="164" fontId="0" fillId="0" borderId="0" xfId="2" applyFont="1"/>
    <xf numFmtId="44" fontId="6" fillId="0" borderId="0" xfId="0" applyNumberFormat="1" applyFont="1"/>
    <xf numFmtId="43" fontId="1" fillId="0" borderId="0" xfId="0" applyNumberFormat="1" applyFont="1" applyBorder="1"/>
    <xf numFmtId="43" fontId="6" fillId="0" borderId="0" xfId="0" applyNumberFormat="1" applyFont="1"/>
    <xf numFmtId="0" fontId="16" fillId="0" borderId="1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0" fontId="6" fillId="3" borderId="15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3" fontId="11" fillId="4" borderId="0" xfId="0" applyNumberFormat="1" applyFont="1" applyFill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3" fontId="2" fillId="4" borderId="0" xfId="0" applyNumberFormat="1" applyFont="1" applyFill="1" applyAlignment="1">
      <alignment horizontal="center"/>
    </xf>
  </cellXfs>
  <cellStyles count="5">
    <cellStyle name="Millares" xfId="2" builtinId="3"/>
    <cellStyle name="Moneda" xfId="1" builtinId="4"/>
    <cellStyle name="Normal" xfId="0" builtinId="0"/>
    <cellStyle name="Normal 2" xfId="4"/>
    <cellStyle name="Normal 2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695825" y="198120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5400675" y="0"/>
          <a:ext cx="14097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847725</xdr:colOff>
      <xdr:row>4</xdr:row>
      <xdr:rowOff>0</xdr:rowOff>
    </xdr:to>
    <xdr:pic>
      <xdr:nvPicPr>
        <xdr:cNvPr id="11" name="Imagen 10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4020800" y="114299"/>
          <a:ext cx="1485900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403412</xdr:colOff>
      <xdr:row>1</xdr:row>
      <xdr:rowOff>89648</xdr:rowOff>
    </xdr:from>
    <xdr:to>
      <xdr:col>3</xdr:col>
      <xdr:colOff>1232088</xdr:colOff>
      <xdr:row>6</xdr:row>
      <xdr:rowOff>42583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885265" y="246530"/>
          <a:ext cx="2307852" cy="103990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847725</xdr:colOff>
      <xdr:row>4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5900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1523440</xdr:colOff>
      <xdr:row>5</xdr:row>
      <xdr:rowOff>143435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838200" y="161925"/>
          <a:ext cx="2304490" cy="103878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847725</xdr:colOff>
      <xdr:row>4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5900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1523440</xdr:colOff>
      <xdr:row>5</xdr:row>
      <xdr:rowOff>143435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838200" y="161925"/>
          <a:ext cx="2304490" cy="103878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847725</xdr:colOff>
      <xdr:row>4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5900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1523440</xdr:colOff>
      <xdr:row>5</xdr:row>
      <xdr:rowOff>143435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838200" y="161925"/>
          <a:ext cx="2304490" cy="103878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8577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847724</xdr:colOff>
      <xdr:row>4</xdr:row>
      <xdr:rowOff>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592050" y="114299"/>
          <a:ext cx="1485899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298174</xdr:colOff>
      <xdr:row>0</xdr:row>
      <xdr:rowOff>115956</xdr:rowOff>
    </xdr:from>
    <xdr:to>
      <xdr:col>3</xdr:col>
      <xdr:colOff>1131721</xdr:colOff>
      <xdr:row>5</xdr:row>
      <xdr:rowOff>95688</xdr:rowOff>
    </xdr:to>
    <xdr:pic>
      <xdr:nvPicPr>
        <xdr:cNvPr id="6" name="Imagen 5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438978" y="115956"/>
          <a:ext cx="2307852" cy="103990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8577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847724</xdr:colOff>
      <xdr:row>4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592050" y="114299"/>
          <a:ext cx="1485899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298174</xdr:colOff>
      <xdr:row>0</xdr:row>
      <xdr:rowOff>115956</xdr:rowOff>
    </xdr:from>
    <xdr:to>
      <xdr:col>3</xdr:col>
      <xdr:colOff>1131721</xdr:colOff>
      <xdr:row>5</xdr:row>
      <xdr:rowOff>95688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441049" y="115956"/>
          <a:ext cx="2309922" cy="103700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8577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847724</xdr:colOff>
      <xdr:row>4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592050" y="114299"/>
          <a:ext cx="1485899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298174</xdr:colOff>
      <xdr:row>0</xdr:row>
      <xdr:rowOff>115956</xdr:rowOff>
    </xdr:from>
    <xdr:to>
      <xdr:col>3</xdr:col>
      <xdr:colOff>1131721</xdr:colOff>
      <xdr:row>5</xdr:row>
      <xdr:rowOff>95688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441049" y="115956"/>
          <a:ext cx="2309922" cy="103700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8577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847724</xdr:colOff>
      <xdr:row>4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592050" y="114299"/>
          <a:ext cx="1485899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298174</xdr:colOff>
      <xdr:row>0</xdr:row>
      <xdr:rowOff>115956</xdr:rowOff>
    </xdr:from>
    <xdr:to>
      <xdr:col>3</xdr:col>
      <xdr:colOff>1131721</xdr:colOff>
      <xdr:row>5</xdr:row>
      <xdr:rowOff>95688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441049" y="115956"/>
          <a:ext cx="2309922" cy="103700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8577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847724</xdr:colOff>
      <xdr:row>4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592050" y="114299"/>
          <a:ext cx="1485899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298174</xdr:colOff>
      <xdr:row>0</xdr:row>
      <xdr:rowOff>115956</xdr:rowOff>
    </xdr:from>
    <xdr:to>
      <xdr:col>3</xdr:col>
      <xdr:colOff>1131721</xdr:colOff>
      <xdr:row>5</xdr:row>
      <xdr:rowOff>95688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441049" y="115956"/>
          <a:ext cx="2309922" cy="103700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792060</xdr:colOff>
      <xdr:row>4</xdr:row>
      <xdr:rowOff>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5900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157370</xdr:colOff>
      <xdr:row>0</xdr:row>
      <xdr:rowOff>99392</xdr:rowOff>
    </xdr:from>
    <xdr:to>
      <xdr:col>3</xdr:col>
      <xdr:colOff>990917</xdr:colOff>
      <xdr:row>5</xdr:row>
      <xdr:rowOff>79124</xdr:rowOff>
    </xdr:to>
    <xdr:pic>
      <xdr:nvPicPr>
        <xdr:cNvPr id="6" name="Imagen 5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298174" y="99392"/>
          <a:ext cx="2307852" cy="103990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781464</xdr:colOff>
      <xdr:row>4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5900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157370</xdr:colOff>
      <xdr:row>0</xdr:row>
      <xdr:rowOff>99392</xdr:rowOff>
    </xdr:from>
    <xdr:to>
      <xdr:col>3</xdr:col>
      <xdr:colOff>990917</xdr:colOff>
      <xdr:row>5</xdr:row>
      <xdr:rowOff>79124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300245" y="99392"/>
          <a:ext cx="2309922" cy="103700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847725</xdr:colOff>
      <xdr:row>4</xdr:row>
      <xdr:rowOff>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5900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352425</xdr:colOff>
      <xdr:row>1</xdr:row>
      <xdr:rowOff>114300</xdr:rowOff>
    </xdr:from>
    <xdr:to>
      <xdr:col>3</xdr:col>
      <xdr:colOff>1183902</xdr:colOff>
      <xdr:row>6</xdr:row>
      <xdr:rowOff>68356</xdr:rowOff>
    </xdr:to>
    <xdr:pic>
      <xdr:nvPicPr>
        <xdr:cNvPr id="6" name="Imagen 5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495300" y="276225"/>
          <a:ext cx="2307852" cy="103990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847725</xdr:colOff>
      <xdr:row>4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5900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157370</xdr:colOff>
      <xdr:row>0</xdr:row>
      <xdr:rowOff>99392</xdr:rowOff>
    </xdr:from>
    <xdr:to>
      <xdr:col>3</xdr:col>
      <xdr:colOff>990917</xdr:colOff>
      <xdr:row>5</xdr:row>
      <xdr:rowOff>79124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300245" y="99392"/>
          <a:ext cx="2309922" cy="103700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847725</xdr:colOff>
      <xdr:row>4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5900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157370</xdr:colOff>
      <xdr:row>0</xdr:row>
      <xdr:rowOff>99392</xdr:rowOff>
    </xdr:from>
    <xdr:to>
      <xdr:col>3</xdr:col>
      <xdr:colOff>990917</xdr:colOff>
      <xdr:row>5</xdr:row>
      <xdr:rowOff>79124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300245" y="99392"/>
          <a:ext cx="2309922" cy="103700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847725</xdr:colOff>
      <xdr:row>4</xdr:row>
      <xdr:rowOff>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5900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447261</xdr:colOff>
      <xdr:row>1</xdr:row>
      <xdr:rowOff>99391</xdr:rowOff>
    </xdr:from>
    <xdr:to>
      <xdr:col>3</xdr:col>
      <xdr:colOff>1280808</xdr:colOff>
      <xdr:row>6</xdr:row>
      <xdr:rowOff>54275</xdr:rowOff>
    </xdr:to>
    <xdr:pic>
      <xdr:nvPicPr>
        <xdr:cNvPr id="6" name="Imagen 5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588065" y="265043"/>
          <a:ext cx="2307852" cy="103990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781464</xdr:colOff>
      <xdr:row>4</xdr:row>
      <xdr:rowOff>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5900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182217</xdr:colOff>
      <xdr:row>1</xdr:row>
      <xdr:rowOff>124239</xdr:rowOff>
    </xdr:from>
    <xdr:to>
      <xdr:col>3</xdr:col>
      <xdr:colOff>1015764</xdr:colOff>
      <xdr:row>6</xdr:row>
      <xdr:rowOff>79123</xdr:rowOff>
    </xdr:to>
    <xdr:pic>
      <xdr:nvPicPr>
        <xdr:cNvPr id="6" name="Imagen 5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323021" y="289891"/>
          <a:ext cx="2307852" cy="103990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847725</xdr:colOff>
      <xdr:row>4</xdr:row>
      <xdr:rowOff>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5900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281609</xdr:colOff>
      <xdr:row>0</xdr:row>
      <xdr:rowOff>107674</xdr:rowOff>
    </xdr:from>
    <xdr:to>
      <xdr:col>3</xdr:col>
      <xdr:colOff>1115156</xdr:colOff>
      <xdr:row>5</xdr:row>
      <xdr:rowOff>87406</xdr:rowOff>
    </xdr:to>
    <xdr:pic>
      <xdr:nvPicPr>
        <xdr:cNvPr id="6" name="Imagen 5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422413" y="107674"/>
          <a:ext cx="2307852" cy="103990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847725</xdr:colOff>
      <xdr:row>4</xdr:row>
      <xdr:rowOff>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5900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240196</xdr:colOff>
      <xdr:row>2</xdr:row>
      <xdr:rowOff>49696</xdr:rowOff>
    </xdr:from>
    <xdr:to>
      <xdr:col>3</xdr:col>
      <xdr:colOff>1073743</xdr:colOff>
      <xdr:row>6</xdr:row>
      <xdr:rowOff>170232</xdr:rowOff>
    </xdr:to>
    <xdr:pic>
      <xdr:nvPicPr>
        <xdr:cNvPr id="6" name="Imagen 5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381000" y="381000"/>
          <a:ext cx="2307852" cy="103990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847725</xdr:colOff>
      <xdr:row>4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5900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240196</xdr:colOff>
      <xdr:row>2</xdr:row>
      <xdr:rowOff>49696</xdr:rowOff>
    </xdr:from>
    <xdr:to>
      <xdr:col>3</xdr:col>
      <xdr:colOff>1073743</xdr:colOff>
      <xdr:row>6</xdr:row>
      <xdr:rowOff>170232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383071" y="373546"/>
          <a:ext cx="2309922" cy="104446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847725</xdr:colOff>
      <xdr:row>4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5900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240196</xdr:colOff>
      <xdr:row>2</xdr:row>
      <xdr:rowOff>49696</xdr:rowOff>
    </xdr:from>
    <xdr:to>
      <xdr:col>3</xdr:col>
      <xdr:colOff>1073743</xdr:colOff>
      <xdr:row>6</xdr:row>
      <xdr:rowOff>170232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383071" y="373546"/>
          <a:ext cx="2309922" cy="104446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847725</xdr:colOff>
      <xdr:row>4</xdr:row>
      <xdr:rowOff>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5900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496957</xdr:colOff>
      <xdr:row>2</xdr:row>
      <xdr:rowOff>82826</xdr:rowOff>
    </xdr:from>
    <xdr:to>
      <xdr:col>3</xdr:col>
      <xdr:colOff>1330504</xdr:colOff>
      <xdr:row>7</xdr:row>
      <xdr:rowOff>12862</xdr:rowOff>
    </xdr:to>
    <xdr:pic>
      <xdr:nvPicPr>
        <xdr:cNvPr id="6" name="Imagen 5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637761" y="414130"/>
          <a:ext cx="2307852" cy="103990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847725</xdr:colOff>
      <xdr:row>4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5900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248479</xdr:colOff>
      <xdr:row>2</xdr:row>
      <xdr:rowOff>74544</xdr:rowOff>
    </xdr:from>
    <xdr:to>
      <xdr:col>3</xdr:col>
      <xdr:colOff>1082026</xdr:colOff>
      <xdr:row>7</xdr:row>
      <xdr:rowOff>4580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391354" y="398394"/>
          <a:ext cx="2309922" cy="104446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4312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847725</xdr:colOff>
      <xdr:row>4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5900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352425</xdr:colOff>
      <xdr:row>1</xdr:row>
      <xdr:rowOff>114300</xdr:rowOff>
    </xdr:from>
    <xdr:to>
      <xdr:col>3</xdr:col>
      <xdr:colOff>1183902</xdr:colOff>
      <xdr:row>6</xdr:row>
      <xdr:rowOff>68356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495300" y="276225"/>
          <a:ext cx="2307852" cy="103990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847725</xdr:colOff>
      <xdr:row>4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5900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248479</xdr:colOff>
      <xdr:row>2</xdr:row>
      <xdr:rowOff>74544</xdr:rowOff>
    </xdr:from>
    <xdr:to>
      <xdr:col>3</xdr:col>
      <xdr:colOff>1082026</xdr:colOff>
      <xdr:row>7</xdr:row>
      <xdr:rowOff>4580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391354" y="398394"/>
          <a:ext cx="2309922" cy="104446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847725</xdr:colOff>
      <xdr:row>4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5900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248479</xdr:colOff>
      <xdr:row>2</xdr:row>
      <xdr:rowOff>74544</xdr:rowOff>
    </xdr:from>
    <xdr:to>
      <xdr:col>3</xdr:col>
      <xdr:colOff>1082026</xdr:colOff>
      <xdr:row>7</xdr:row>
      <xdr:rowOff>4580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391354" y="398394"/>
          <a:ext cx="2309922" cy="104446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847725</xdr:colOff>
      <xdr:row>4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5900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248479</xdr:colOff>
      <xdr:row>2</xdr:row>
      <xdr:rowOff>74544</xdr:rowOff>
    </xdr:from>
    <xdr:to>
      <xdr:col>3</xdr:col>
      <xdr:colOff>1082026</xdr:colOff>
      <xdr:row>7</xdr:row>
      <xdr:rowOff>4580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391354" y="398394"/>
          <a:ext cx="2309922" cy="104446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26695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847725</xdr:colOff>
      <xdr:row>4</xdr:row>
      <xdr:rowOff>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5900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231912</xdr:colOff>
      <xdr:row>2</xdr:row>
      <xdr:rowOff>107674</xdr:rowOff>
    </xdr:from>
    <xdr:to>
      <xdr:col>3</xdr:col>
      <xdr:colOff>1065459</xdr:colOff>
      <xdr:row>7</xdr:row>
      <xdr:rowOff>37710</xdr:rowOff>
    </xdr:to>
    <xdr:pic>
      <xdr:nvPicPr>
        <xdr:cNvPr id="6" name="Imagen 5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372716" y="438978"/>
          <a:ext cx="2307852" cy="103990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26695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847725</xdr:colOff>
      <xdr:row>4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5900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231912</xdr:colOff>
      <xdr:row>2</xdr:row>
      <xdr:rowOff>107674</xdr:rowOff>
    </xdr:from>
    <xdr:to>
      <xdr:col>3</xdr:col>
      <xdr:colOff>1065459</xdr:colOff>
      <xdr:row>7</xdr:row>
      <xdr:rowOff>37710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374787" y="431524"/>
          <a:ext cx="2309922" cy="104446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847725</xdr:colOff>
      <xdr:row>4</xdr:row>
      <xdr:rowOff>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5900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149087</xdr:colOff>
      <xdr:row>2</xdr:row>
      <xdr:rowOff>115957</xdr:rowOff>
    </xdr:from>
    <xdr:to>
      <xdr:col>3</xdr:col>
      <xdr:colOff>982634</xdr:colOff>
      <xdr:row>7</xdr:row>
      <xdr:rowOff>45993</xdr:rowOff>
    </xdr:to>
    <xdr:pic>
      <xdr:nvPicPr>
        <xdr:cNvPr id="6" name="Imagen 5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289891" y="447261"/>
          <a:ext cx="2307852" cy="103990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781464</xdr:colOff>
      <xdr:row>4</xdr:row>
      <xdr:rowOff>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5900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198782</xdr:colOff>
      <xdr:row>1</xdr:row>
      <xdr:rowOff>132522</xdr:rowOff>
    </xdr:from>
    <xdr:to>
      <xdr:col>3</xdr:col>
      <xdr:colOff>1032329</xdr:colOff>
      <xdr:row>6</xdr:row>
      <xdr:rowOff>87406</xdr:rowOff>
    </xdr:to>
    <xdr:pic>
      <xdr:nvPicPr>
        <xdr:cNvPr id="6" name="Imagen 5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339586" y="298174"/>
          <a:ext cx="2307852" cy="103990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781464</xdr:colOff>
      <xdr:row>4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6314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198782</xdr:colOff>
      <xdr:row>1</xdr:row>
      <xdr:rowOff>132522</xdr:rowOff>
    </xdr:from>
    <xdr:to>
      <xdr:col>3</xdr:col>
      <xdr:colOff>1032329</xdr:colOff>
      <xdr:row>6</xdr:row>
      <xdr:rowOff>87406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341657" y="294447"/>
          <a:ext cx="2309922" cy="104073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475007</xdr:colOff>
      <xdr:row>4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6314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198782</xdr:colOff>
      <xdr:row>1</xdr:row>
      <xdr:rowOff>132522</xdr:rowOff>
    </xdr:from>
    <xdr:to>
      <xdr:col>3</xdr:col>
      <xdr:colOff>1032329</xdr:colOff>
      <xdr:row>6</xdr:row>
      <xdr:rowOff>87406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341657" y="294447"/>
          <a:ext cx="2309922" cy="104073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475007</xdr:colOff>
      <xdr:row>4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4657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198782</xdr:colOff>
      <xdr:row>1</xdr:row>
      <xdr:rowOff>132522</xdr:rowOff>
    </xdr:from>
    <xdr:to>
      <xdr:col>3</xdr:col>
      <xdr:colOff>1032329</xdr:colOff>
      <xdr:row>6</xdr:row>
      <xdr:rowOff>87406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341657" y="294447"/>
          <a:ext cx="2309922" cy="104073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847725</xdr:colOff>
      <xdr:row>4</xdr:row>
      <xdr:rowOff>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5900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616324</xdr:colOff>
      <xdr:row>1</xdr:row>
      <xdr:rowOff>123265</xdr:rowOff>
    </xdr:from>
    <xdr:to>
      <xdr:col>3</xdr:col>
      <xdr:colOff>1444999</xdr:colOff>
      <xdr:row>6</xdr:row>
      <xdr:rowOff>76200</xdr:rowOff>
    </xdr:to>
    <xdr:pic>
      <xdr:nvPicPr>
        <xdr:cNvPr id="6" name="Imagen 5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762000" y="280147"/>
          <a:ext cx="2307852" cy="103990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475007</xdr:colOff>
      <xdr:row>4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4657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198782</xdr:colOff>
      <xdr:row>1</xdr:row>
      <xdr:rowOff>132522</xdr:rowOff>
    </xdr:from>
    <xdr:to>
      <xdr:col>3</xdr:col>
      <xdr:colOff>1032329</xdr:colOff>
      <xdr:row>6</xdr:row>
      <xdr:rowOff>87406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341657" y="294447"/>
          <a:ext cx="2309922" cy="104073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475007</xdr:colOff>
      <xdr:row>4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4657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198782</xdr:colOff>
      <xdr:row>1</xdr:row>
      <xdr:rowOff>132522</xdr:rowOff>
    </xdr:from>
    <xdr:to>
      <xdr:col>3</xdr:col>
      <xdr:colOff>1032329</xdr:colOff>
      <xdr:row>6</xdr:row>
      <xdr:rowOff>87406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341657" y="294447"/>
          <a:ext cx="2309922" cy="104073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475007</xdr:colOff>
      <xdr:row>4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4657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198782</xdr:colOff>
      <xdr:row>1</xdr:row>
      <xdr:rowOff>132522</xdr:rowOff>
    </xdr:from>
    <xdr:to>
      <xdr:col>3</xdr:col>
      <xdr:colOff>1032329</xdr:colOff>
      <xdr:row>6</xdr:row>
      <xdr:rowOff>87406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341657" y="294447"/>
          <a:ext cx="2309922" cy="104073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475007</xdr:colOff>
      <xdr:row>4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4657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198782</xdr:colOff>
      <xdr:row>1</xdr:row>
      <xdr:rowOff>132522</xdr:rowOff>
    </xdr:from>
    <xdr:to>
      <xdr:col>3</xdr:col>
      <xdr:colOff>1032329</xdr:colOff>
      <xdr:row>6</xdr:row>
      <xdr:rowOff>87406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341657" y="294447"/>
          <a:ext cx="2309922" cy="104073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475007</xdr:colOff>
      <xdr:row>4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4657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223631</xdr:colOff>
      <xdr:row>2</xdr:row>
      <xdr:rowOff>49696</xdr:rowOff>
    </xdr:from>
    <xdr:to>
      <xdr:col>3</xdr:col>
      <xdr:colOff>1057178</xdr:colOff>
      <xdr:row>6</xdr:row>
      <xdr:rowOff>170232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364435" y="381000"/>
          <a:ext cx="2307852" cy="103990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475007</xdr:colOff>
      <xdr:row>4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4657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198782</xdr:colOff>
      <xdr:row>1</xdr:row>
      <xdr:rowOff>132522</xdr:rowOff>
    </xdr:from>
    <xdr:to>
      <xdr:col>3</xdr:col>
      <xdr:colOff>1032329</xdr:colOff>
      <xdr:row>6</xdr:row>
      <xdr:rowOff>87406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341657" y="294447"/>
          <a:ext cx="2309922" cy="104073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475007</xdr:colOff>
      <xdr:row>4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4657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198782</xdr:colOff>
      <xdr:row>1</xdr:row>
      <xdr:rowOff>132522</xdr:rowOff>
    </xdr:from>
    <xdr:to>
      <xdr:col>3</xdr:col>
      <xdr:colOff>1032329</xdr:colOff>
      <xdr:row>6</xdr:row>
      <xdr:rowOff>87406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341657" y="294447"/>
          <a:ext cx="2309922" cy="104073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475007</xdr:colOff>
      <xdr:row>4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4657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198782</xdr:colOff>
      <xdr:row>1</xdr:row>
      <xdr:rowOff>132522</xdr:rowOff>
    </xdr:from>
    <xdr:to>
      <xdr:col>3</xdr:col>
      <xdr:colOff>1032329</xdr:colOff>
      <xdr:row>6</xdr:row>
      <xdr:rowOff>87406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341657" y="294447"/>
          <a:ext cx="2309922" cy="104073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475007</xdr:colOff>
      <xdr:row>4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4657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198782</xdr:colOff>
      <xdr:row>1</xdr:row>
      <xdr:rowOff>132522</xdr:rowOff>
    </xdr:from>
    <xdr:to>
      <xdr:col>3</xdr:col>
      <xdr:colOff>1032329</xdr:colOff>
      <xdr:row>6</xdr:row>
      <xdr:rowOff>87406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341657" y="294447"/>
          <a:ext cx="2309922" cy="104073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475007</xdr:colOff>
      <xdr:row>4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4657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198782</xdr:colOff>
      <xdr:row>1</xdr:row>
      <xdr:rowOff>132522</xdr:rowOff>
    </xdr:from>
    <xdr:to>
      <xdr:col>3</xdr:col>
      <xdr:colOff>1032329</xdr:colOff>
      <xdr:row>6</xdr:row>
      <xdr:rowOff>87406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341657" y="294447"/>
          <a:ext cx="2309922" cy="104073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4312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10477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847725</xdr:colOff>
      <xdr:row>4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3411200" y="114299"/>
          <a:ext cx="1485900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616324</xdr:colOff>
      <xdr:row>1</xdr:row>
      <xdr:rowOff>123265</xdr:rowOff>
    </xdr:from>
    <xdr:to>
      <xdr:col>3</xdr:col>
      <xdr:colOff>1444999</xdr:colOff>
      <xdr:row>6</xdr:row>
      <xdr:rowOff>76200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759199" y="285190"/>
          <a:ext cx="2305050" cy="103878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475007</xdr:colOff>
      <xdr:row>4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4657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198782</xdr:colOff>
      <xdr:row>1</xdr:row>
      <xdr:rowOff>132522</xdr:rowOff>
    </xdr:from>
    <xdr:to>
      <xdr:col>3</xdr:col>
      <xdr:colOff>1032329</xdr:colOff>
      <xdr:row>6</xdr:row>
      <xdr:rowOff>87406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341657" y="294447"/>
          <a:ext cx="2309922" cy="104073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475007</xdr:colOff>
      <xdr:row>4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4657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198782</xdr:colOff>
      <xdr:row>1</xdr:row>
      <xdr:rowOff>132522</xdr:rowOff>
    </xdr:from>
    <xdr:to>
      <xdr:col>3</xdr:col>
      <xdr:colOff>1032329</xdr:colOff>
      <xdr:row>6</xdr:row>
      <xdr:rowOff>87406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341657" y="294447"/>
          <a:ext cx="2309922" cy="104073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475007</xdr:colOff>
      <xdr:row>4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4657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198782</xdr:colOff>
      <xdr:row>1</xdr:row>
      <xdr:rowOff>132522</xdr:rowOff>
    </xdr:from>
    <xdr:to>
      <xdr:col>3</xdr:col>
      <xdr:colOff>1032329</xdr:colOff>
      <xdr:row>6</xdr:row>
      <xdr:rowOff>87406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341657" y="294447"/>
          <a:ext cx="2309922" cy="104073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475007</xdr:colOff>
      <xdr:row>4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4657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198782</xdr:colOff>
      <xdr:row>1</xdr:row>
      <xdr:rowOff>132522</xdr:rowOff>
    </xdr:from>
    <xdr:to>
      <xdr:col>3</xdr:col>
      <xdr:colOff>1032329</xdr:colOff>
      <xdr:row>6</xdr:row>
      <xdr:rowOff>87406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341657" y="294447"/>
          <a:ext cx="2309922" cy="104073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475007</xdr:colOff>
      <xdr:row>4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4657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198782</xdr:colOff>
      <xdr:row>1</xdr:row>
      <xdr:rowOff>132522</xdr:rowOff>
    </xdr:from>
    <xdr:to>
      <xdr:col>3</xdr:col>
      <xdr:colOff>1032329</xdr:colOff>
      <xdr:row>6</xdr:row>
      <xdr:rowOff>87406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341657" y="294447"/>
          <a:ext cx="2309922" cy="104073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475007</xdr:colOff>
      <xdr:row>4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4657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198782</xdr:colOff>
      <xdr:row>1</xdr:row>
      <xdr:rowOff>132522</xdr:rowOff>
    </xdr:from>
    <xdr:to>
      <xdr:col>3</xdr:col>
      <xdr:colOff>1032329</xdr:colOff>
      <xdr:row>6</xdr:row>
      <xdr:rowOff>87406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341657" y="294447"/>
          <a:ext cx="2309922" cy="104073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475007</xdr:colOff>
      <xdr:row>4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4657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198782</xdr:colOff>
      <xdr:row>1</xdr:row>
      <xdr:rowOff>132522</xdr:rowOff>
    </xdr:from>
    <xdr:to>
      <xdr:col>3</xdr:col>
      <xdr:colOff>1032329</xdr:colOff>
      <xdr:row>6</xdr:row>
      <xdr:rowOff>87406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341657" y="294447"/>
          <a:ext cx="2309922" cy="104073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475007</xdr:colOff>
      <xdr:row>4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4657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198782</xdr:colOff>
      <xdr:row>1</xdr:row>
      <xdr:rowOff>132522</xdr:rowOff>
    </xdr:from>
    <xdr:to>
      <xdr:col>3</xdr:col>
      <xdr:colOff>1032329</xdr:colOff>
      <xdr:row>6</xdr:row>
      <xdr:rowOff>87406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341657" y="294447"/>
          <a:ext cx="2309922" cy="104073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475007</xdr:colOff>
      <xdr:row>4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4657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198782</xdr:colOff>
      <xdr:row>1</xdr:row>
      <xdr:rowOff>132522</xdr:rowOff>
    </xdr:from>
    <xdr:to>
      <xdr:col>3</xdr:col>
      <xdr:colOff>1032329</xdr:colOff>
      <xdr:row>6</xdr:row>
      <xdr:rowOff>87406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341657" y="294447"/>
          <a:ext cx="2309922" cy="104073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40982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475007</xdr:colOff>
      <xdr:row>4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4657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472108</xdr:colOff>
      <xdr:row>3</xdr:row>
      <xdr:rowOff>41413</xdr:rowOff>
    </xdr:from>
    <xdr:to>
      <xdr:col>3</xdr:col>
      <xdr:colOff>1305655</xdr:colOff>
      <xdr:row>7</xdr:row>
      <xdr:rowOff>112254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612912" y="513522"/>
          <a:ext cx="2307852" cy="103990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847725</xdr:colOff>
      <xdr:row>4</xdr:row>
      <xdr:rowOff>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5900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463827</xdr:colOff>
      <xdr:row>0</xdr:row>
      <xdr:rowOff>99392</xdr:rowOff>
    </xdr:from>
    <xdr:to>
      <xdr:col>3</xdr:col>
      <xdr:colOff>1297374</xdr:colOff>
      <xdr:row>5</xdr:row>
      <xdr:rowOff>79124</xdr:rowOff>
    </xdr:to>
    <xdr:pic>
      <xdr:nvPicPr>
        <xdr:cNvPr id="6" name="Imagen 5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604631" y="99392"/>
          <a:ext cx="2307852" cy="103990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55270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781464</xdr:colOff>
      <xdr:row>4</xdr:row>
      <xdr:rowOff>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6314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530087</xdr:colOff>
      <xdr:row>1</xdr:row>
      <xdr:rowOff>91109</xdr:rowOff>
    </xdr:from>
    <xdr:to>
      <xdr:col>3</xdr:col>
      <xdr:colOff>1363634</xdr:colOff>
      <xdr:row>6</xdr:row>
      <xdr:rowOff>45993</xdr:rowOff>
    </xdr:to>
    <xdr:pic>
      <xdr:nvPicPr>
        <xdr:cNvPr id="6" name="Imagen 5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670891" y="256761"/>
          <a:ext cx="2307852" cy="103990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55270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781464</xdr:colOff>
      <xdr:row>4</xdr:row>
      <xdr:rowOff>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6314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198782</xdr:colOff>
      <xdr:row>1</xdr:row>
      <xdr:rowOff>132522</xdr:rowOff>
    </xdr:from>
    <xdr:to>
      <xdr:col>3</xdr:col>
      <xdr:colOff>1032329</xdr:colOff>
      <xdr:row>6</xdr:row>
      <xdr:rowOff>87406</xdr:rowOff>
    </xdr:to>
    <xdr:pic>
      <xdr:nvPicPr>
        <xdr:cNvPr id="6" name="Imagen 5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341657" y="294447"/>
          <a:ext cx="2309922" cy="104073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40982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781464</xdr:colOff>
      <xdr:row>3</xdr:row>
      <xdr:rowOff>16565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6314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6" name="AutoShape 1"/>
        <xdr:cNvSpPr>
          <a:spLocks noChangeArrowheads="1"/>
        </xdr:cNvSpPr>
      </xdr:nvSpPr>
      <xdr:spPr bwMode="auto">
        <a:xfrm>
          <a:off x="4171950" y="226695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198782</xdr:colOff>
      <xdr:row>0</xdr:row>
      <xdr:rowOff>132522</xdr:rowOff>
    </xdr:from>
    <xdr:to>
      <xdr:col>3</xdr:col>
      <xdr:colOff>1032329</xdr:colOff>
      <xdr:row>5</xdr:row>
      <xdr:rowOff>115981</xdr:rowOff>
    </xdr:to>
    <xdr:pic>
      <xdr:nvPicPr>
        <xdr:cNvPr id="8" name="Imagen 7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341657" y="294447"/>
          <a:ext cx="2309922" cy="104073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26695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781464</xdr:colOff>
      <xdr:row>3</xdr:row>
      <xdr:rowOff>165652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6314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6" name="AutoShape 1"/>
        <xdr:cNvSpPr>
          <a:spLocks noChangeArrowheads="1"/>
        </xdr:cNvSpPr>
      </xdr:nvSpPr>
      <xdr:spPr bwMode="auto">
        <a:xfrm>
          <a:off x="4171950" y="226695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7" name="Text Box 4"/>
        <xdr:cNvSpPr txBox="1">
          <a:spLocks noChangeArrowheads="1"/>
        </xdr:cNvSpPr>
      </xdr:nvSpPr>
      <xdr:spPr bwMode="auto">
        <a:xfrm>
          <a:off x="4743450" y="0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781464</xdr:colOff>
      <xdr:row>3</xdr:row>
      <xdr:rowOff>168965</xdr:rowOff>
    </xdr:to>
    <xdr:pic>
      <xdr:nvPicPr>
        <xdr:cNvPr id="8" name="Imagen 7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6314" cy="52139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198782</xdr:colOff>
      <xdr:row>0</xdr:row>
      <xdr:rowOff>132522</xdr:rowOff>
    </xdr:from>
    <xdr:to>
      <xdr:col>3</xdr:col>
      <xdr:colOff>1032329</xdr:colOff>
      <xdr:row>5</xdr:row>
      <xdr:rowOff>144556</xdr:rowOff>
    </xdr:to>
    <xdr:pic>
      <xdr:nvPicPr>
        <xdr:cNvPr id="9" name="Imagen 8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341657" y="132522"/>
          <a:ext cx="2309922" cy="106930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26695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715203</xdr:colOff>
      <xdr:row>4</xdr:row>
      <xdr:rowOff>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6314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6" name="AutoShape 1"/>
        <xdr:cNvSpPr>
          <a:spLocks noChangeArrowheads="1"/>
        </xdr:cNvSpPr>
      </xdr:nvSpPr>
      <xdr:spPr bwMode="auto">
        <a:xfrm>
          <a:off x="4171950" y="226695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1</xdr:row>
      <xdr:rowOff>0</xdr:rowOff>
    </xdr:from>
    <xdr:to>
      <xdr:col>6</xdr:col>
      <xdr:colOff>590550</xdr:colOff>
      <xdr:row>5</xdr:row>
      <xdr:rowOff>9525</xdr:rowOff>
    </xdr:to>
    <xdr:sp macro="" textlink="">
      <xdr:nvSpPr>
        <xdr:cNvPr id="7" name="Text Box 4"/>
        <xdr:cNvSpPr txBox="1">
          <a:spLocks noChangeArrowheads="1"/>
        </xdr:cNvSpPr>
      </xdr:nvSpPr>
      <xdr:spPr bwMode="auto">
        <a:xfrm>
          <a:off x="4743450" y="0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1</xdr:row>
      <xdr:rowOff>114299</xdr:rowOff>
    </xdr:from>
    <xdr:to>
      <xdr:col>19</xdr:col>
      <xdr:colOff>714789</xdr:colOff>
      <xdr:row>4</xdr:row>
      <xdr:rowOff>165652</xdr:rowOff>
    </xdr:to>
    <xdr:pic>
      <xdr:nvPicPr>
        <xdr:cNvPr id="8" name="Imagen 7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6314" cy="67047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4</xdr:col>
      <xdr:colOff>704850</xdr:colOff>
      <xdr:row>1</xdr:row>
      <xdr:rowOff>0</xdr:rowOff>
    </xdr:from>
    <xdr:to>
      <xdr:col>6</xdr:col>
      <xdr:colOff>590550</xdr:colOff>
      <xdr:row>5</xdr:row>
      <xdr:rowOff>9525</xdr:rowOff>
    </xdr:to>
    <xdr:sp macro="" textlink="">
      <xdr:nvSpPr>
        <xdr:cNvPr id="9" name="Text Box 4"/>
        <xdr:cNvSpPr txBox="1">
          <a:spLocks noChangeArrowheads="1"/>
        </xdr:cNvSpPr>
      </xdr:nvSpPr>
      <xdr:spPr bwMode="auto">
        <a:xfrm>
          <a:off x="4743450" y="0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1</xdr:row>
      <xdr:rowOff>114299</xdr:rowOff>
    </xdr:from>
    <xdr:to>
      <xdr:col>19</xdr:col>
      <xdr:colOff>714789</xdr:colOff>
      <xdr:row>4</xdr:row>
      <xdr:rowOff>168965</xdr:rowOff>
    </xdr:to>
    <xdr:pic>
      <xdr:nvPicPr>
        <xdr:cNvPr id="10" name="Imagen 9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6314" cy="67379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256761</xdr:colOff>
      <xdr:row>3</xdr:row>
      <xdr:rowOff>49696</xdr:rowOff>
    </xdr:from>
    <xdr:to>
      <xdr:col>3</xdr:col>
      <xdr:colOff>1090308</xdr:colOff>
      <xdr:row>7</xdr:row>
      <xdr:rowOff>177687</xdr:rowOff>
    </xdr:to>
    <xdr:pic>
      <xdr:nvPicPr>
        <xdr:cNvPr id="11" name="Imagen 10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397565" y="521805"/>
          <a:ext cx="2307852" cy="109705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55270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715203</xdr:colOff>
      <xdr:row>3</xdr:row>
      <xdr:rowOff>165652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6728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6" name="AutoShape 1"/>
        <xdr:cNvSpPr>
          <a:spLocks noChangeArrowheads="1"/>
        </xdr:cNvSpPr>
      </xdr:nvSpPr>
      <xdr:spPr bwMode="auto">
        <a:xfrm>
          <a:off x="4171950" y="255270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7" name="Text Box 4"/>
        <xdr:cNvSpPr txBox="1">
          <a:spLocks noChangeArrowheads="1"/>
        </xdr:cNvSpPr>
      </xdr:nvSpPr>
      <xdr:spPr bwMode="auto">
        <a:xfrm>
          <a:off x="4743450" y="161925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714789</xdr:colOff>
      <xdr:row>4</xdr:row>
      <xdr:rowOff>3727</xdr:rowOff>
    </xdr:to>
    <xdr:pic>
      <xdr:nvPicPr>
        <xdr:cNvPr id="8" name="Imagen 7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276224"/>
          <a:ext cx="1486314" cy="67047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9" name="Text Box 4"/>
        <xdr:cNvSpPr txBox="1">
          <a:spLocks noChangeArrowheads="1"/>
        </xdr:cNvSpPr>
      </xdr:nvSpPr>
      <xdr:spPr bwMode="auto">
        <a:xfrm>
          <a:off x="4743450" y="161925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714789</xdr:colOff>
      <xdr:row>4</xdr:row>
      <xdr:rowOff>7040</xdr:rowOff>
    </xdr:to>
    <xdr:pic>
      <xdr:nvPicPr>
        <xdr:cNvPr id="10" name="Imagen 9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276224"/>
          <a:ext cx="1486314" cy="67379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198782</xdr:colOff>
      <xdr:row>0</xdr:row>
      <xdr:rowOff>132522</xdr:rowOff>
    </xdr:from>
    <xdr:to>
      <xdr:col>3</xdr:col>
      <xdr:colOff>1032329</xdr:colOff>
      <xdr:row>5</xdr:row>
      <xdr:rowOff>173131</xdr:rowOff>
    </xdr:to>
    <xdr:pic>
      <xdr:nvPicPr>
        <xdr:cNvPr id="11" name="Imagen 10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341657" y="294447"/>
          <a:ext cx="2309922" cy="109788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715203</xdr:colOff>
      <xdr:row>3</xdr:row>
      <xdr:rowOff>165652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6728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6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9" name="Text Box 4"/>
        <xdr:cNvSpPr txBox="1">
          <a:spLocks noChangeArrowheads="1"/>
        </xdr:cNvSpPr>
      </xdr:nvSpPr>
      <xdr:spPr bwMode="auto">
        <a:xfrm>
          <a:off x="4743450" y="0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715203</xdr:colOff>
      <xdr:row>4</xdr:row>
      <xdr:rowOff>3727</xdr:rowOff>
    </xdr:to>
    <xdr:pic>
      <xdr:nvPicPr>
        <xdr:cNvPr id="10" name="Imagen 9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6728" cy="67047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11" name="Text Box 4"/>
        <xdr:cNvSpPr txBox="1">
          <a:spLocks noChangeArrowheads="1"/>
        </xdr:cNvSpPr>
      </xdr:nvSpPr>
      <xdr:spPr bwMode="auto">
        <a:xfrm>
          <a:off x="4743450" y="0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714789</xdr:colOff>
      <xdr:row>4</xdr:row>
      <xdr:rowOff>118027</xdr:rowOff>
    </xdr:to>
    <xdr:pic>
      <xdr:nvPicPr>
        <xdr:cNvPr id="12" name="Imagen 11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6314" cy="78477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13" name="Text Box 4"/>
        <xdr:cNvSpPr txBox="1">
          <a:spLocks noChangeArrowheads="1"/>
        </xdr:cNvSpPr>
      </xdr:nvSpPr>
      <xdr:spPr bwMode="auto">
        <a:xfrm>
          <a:off x="4743450" y="0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714789</xdr:colOff>
      <xdr:row>4</xdr:row>
      <xdr:rowOff>121340</xdr:rowOff>
    </xdr:to>
    <xdr:pic>
      <xdr:nvPicPr>
        <xdr:cNvPr id="14" name="Imagen 1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6314" cy="78809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198782</xdr:colOff>
      <xdr:row>0</xdr:row>
      <xdr:rowOff>132522</xdr:rowOff>
    </xdr:from>
    <xdr:to>
      <xdr:col>3</xdr:col>
      <xdr:colOff>1032329</xdr:colOff>
      <xdr:row>6</xdr:row>
      <xdr:rowOff>11206</xdr:rowOff>
    </xdr:to>
    <xdr:pic>
      <xdr:nvPicPr>
        <xdr:cNvPr id="15" name="Imagen 14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341657" y="132522"/>
          <a:ext cx="2309922" cy="112645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715203</xdr:colOff>
      <xdr:row>4</xdr:row>
      <xdr:rowOff>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6728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6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1</xdr:row>
      <xdr:rowOff>0</xdr:rowOff>
    </xdr:from>
    <xdr:to>
      <xdr:col>6</xdr:col>
      <xdr:colOff>590550</xdr:colOff>
      <xdr:row>5</xdr:row>
      <xdr:rowOff>9525</xdr:rowOff>
    </xdr:to>
    <xdr:sp macro="" textlink="">
      <xdr:nvSpPr>
        <xdr:cNvPr id="7" name="Text Box 4"/>
        <xdr:cNvSpPr txBox="1">
          <a:spLocks noChangeArrowheads="1"/>
        </xdr:cNvSpPr>
      </xdr:nvSpPr>
      <xdr:spPr bwMode="auto">
        <a:xfrm>
          <a:off x="4743450" y="0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1</xdr:row>
      <xdr:rowOff>114299</xdr:rowOff>
    </xdr:from>
    <xdr:to>
      <xdr:col>19</xdr:col>
      <xdr:colOff>715203</xdr:colOff>
      <xdr:row>4</xdr:row>
      <xdr:rowOff>165652</xdr:rowOff>
    </xdr:to>
    <xdr:pic>
      <xdr:nvPicPr>
        <xdr:cNvPr id="8" name="Imagen 7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6728" cy="67047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4</xdr:col>
      <xdr:colOff>704850</xdr:colOff>
      <xdr:row>1</xdr:row>
      <xdr:rowOff>0</xdr:rowOff>
    </xdr:from>
    <xdr:to>
      <xdr:col>6</xdr:col>
      <xdr:colOff>590550</xdr:colOff>
      <xdr:row>5</xdr:row>
      <xdr:rowOff>9525</xdr:rowOff>
    </xdr:to>
    <xdr:sp macro="" textlink="">
      <xdr:nvSpPr>
        <xdr:cNvPr id="9" name="Text Box 4"/>
        <xdr:cNvSpPr txBox="1">
          <a:spLocks noChangeArrowheads="1"/>
        </xdr:cNvSpPr>
      </xdr:nvSpPr>
      <xdr:spPr bwMode="auto">
        <a:xfrm>
          <a:off x="4743450" y="0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1</xdr:row>
      <xdr:rowOff>114299</xdr:rowOff>
    </xdr:from>
    <xdr:to>
      <xdr:col>19</xdr:col>
      <xdr:colOff>715203</xdr:colOff>
      <xdr:row>5</xdr:row>
      <xdr:rowOff>3727</xdr:rowOff>
    </xdr:to>
    <xdr:pic>
      <xdr:nvPicPr>
        <xdr:cNvPr id="10" name="Imagen 9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6728" cy="78477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4</xdr:col>
      <xdr:colOff>704850</xdr:colOff>
      <xdr:row>1</xdr:row>
      <xdr:rowOff>0</xdr:rowOff>
    </xdr:from>
    <xdr:to>
      <xdr:col>6</xdr:col>
      <xdr:colOff>590550</xdr:colOff>
      <xdr:row>5</xdr:row>
      <xdr:rowOff>9525</xdr:rowOff>
    </xdr:to>
    <xdr:sp macro="" textlink="">
      <xdr:nvSpPr>
        <xdr:cNvPr id="11" name="Text Box 4"/>
        <xdr:cNvSpPr txBox="1">
          <a:spLocks noChangeArrowheads="1"/>
        </xdr:cNvSpPr>
      </xdr:nvSpPr>
      <xdr:spPr bwMode="auto">
        <a:xfrm>
          <a:off x="4743450" y="0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1</xdr:row>
      <xdr:rowOff>114299</xdr:rowOff>
    </xdr:from>
    <xdr:to>
      <xdr:col>19</xdr:col>
      <xdr:colOff>714789</xdr:colOff>
      <xdr:row>5</xdr:row>
      <xdr:rowOff>118027</xdr:rowOff>
    </xdr:to>
    <xdr:pic>
      <xdr:nvPicPr>
        <xdr:cNvPr id="12" name="Imagen 11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6314" cy="89907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4</xdr:col>
      <xdr:colOff>704850</xdr:colOff>
      <xdr:row>1</xdr:row>
      <xdr:rowOff>0</xdr:rowOff>
    </xdr:from>
    <xdr:to>
      <xdr:col>6</xdr:col>
      <xdr:colOff>590550</xdr:colOff>
      <xdr:row>5</xdr:row>
      <xdr:rowOff>9525</xdr:rowOff>
    </xdr:to>
    <xdr:sp macro="" textlink="">
      <xdr:nvSpPr>
        <xdr:cNvPr id="13" name="Text Box 4"/>
        <xdr:cNvSpPr txBox="1">
          <a:spLocks noChangeArrowheads="1"/>
        </xdr:cNvSpPr>
      </xdr:nvSpPr>
      <xdr:spPr bwMode="auto">
        <a:xfrm>
          <a:off x="4743450" y="0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1</xdr:row>
      <xdr:rowOff>114299</xdr:rowOff>
    </xdr:from>
    <xdr:to>
      <xdr:col>19</xdr:col>
      <xdr:colOff>714789</xdr:colOff>
      <xdr:row>5</xdr:row>
      <xdr:rowOff>121340</xdr:rowOff>
    </xdr:to>
    <xdr:pic>
      <xdr:nvPicPr>
        <xdr:cNvPr id="14" name="Imagen 1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6314" cy="90239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198782</xdr:colOff>
      <xdr:row>1</xdr:row>
      <xdr:rowOff>132522</xdr:rowOff>
    </xdr:from>
    <xdr:to>
      <xdr:col>3</xdr:col>
      <xdr:colOff>1032329</xdr:colOff>
      <xdr:row>7</xdr:row>
      <xdr:rowOff>11206</xdr:rowOff>
    </xdr:to>
    <xdr:pic>
      <xdr:nvPicPr>
        <xdr:cNvPr id="15" name="Imagen 14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341657" y="132522"/>
          <a:ext cx="2309922" cy="115503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715203</xdr:colOff>
      <xdr:row>4</xdr:row>
      <xdr:rowOff>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6728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6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1</xdr:row>
      <xdr:rowOff>0</xdr:rowOff>
    </xdr:from>
    <xdr:to>
      <xdr:col>6</xdr:col>
      <xdr:colOff>590550</xdr:colOff>
      <xdr:row>5</xdr:row>
      <xdr:rowOff>9525</xdr:rowOff>
    </xdr:to>
    <xdr:sp macro="" textlink="">
      <xdr:nvSpPr>
        <xdr:cNvPr id="7" name="Text Box 4"/>
        <xdr:cNvSpPr txBox="1">
          <a:spLocks noChangeArrowheads="1"/>
        </xdr:cNvSpPr>
      </xdr:nvSpPr>
      <xdr:spPr bwMode="auto">
        <a:xfrm>
          <a:off x="4743450" y="0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1</xdr:row>
      <xdr:rowOff>114299</xdr:rowOff>
    </xdr:from>
    <xdr:to>
      <xdr:col>19</xdr:col>
      <xdr:colOff>715203</xdr:colOff>
      <xdr:row>4</xdr:row>
      <xdr:rowOff>165652</xdr:rowOff>
    </xdr:to>
    <xdr:pic>
      <xdr:nvPicPr>
        <xdr:cNvPr id="8" name="Imagen 7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6728" cy="67047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4</xdr:col>
      <xdr:colOff>704850</xdr:colOff>
      <xdr:row>1</xdr:row>
      <xdr:rowOff>0</xdr:rowOff>
    </xdr:from>
    <xdr:to>
      <xdr:col>6</xdr:col>
      <xdr:colOff>590550</xdr:colOff>
      <xdr:row>5</xdr:row>
      <xdr:rowOff>9525</xdr:rowOff>
    </xdr:to>
    <xdr:sp macro="" textlink="">
      <xdr:nvSpPr>
        <xdr:cNvPr id="9" name="Text Box 4"/>
        <xdr:cNvSpPr txBox="1">
          <a:spLocks noChangeArrowheads="1"/>
        </xdr:cNvSpPr>
      </xdr:nvSpPr>
      <xdr:spPr bwMode="auto">
        <a:xfrm>
          <a:off x="4743450" y="0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1</xdr:row>
      <xdr:rowOff>114299</xdr:rowOff>
    </xdr:from>
    <xdr:to>
      <xdr:col>19</xdr:col>
      <xdr:colOff>715203</xdr:colOff>
      <xdr:row>5</xdr:row>
      <xdr:rowOff>3727</xdr:rowOff>
    </xdr:to>
    <xdr:pic>
      <xdr:nvPicPr>
        <xdr:cNvPr id="10" name="Imagen 9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6728" cy="78477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4</xdr:col>
      <xdr:colOff>704850</xdr:colOff>
      <xdr:row>1</xdr:row>
      <xdr:rowOff>0</xdr:rowOff>
    </xdr:from>
    <xdr:to>
      <xdr:col>6</xdr:col>
      <xdr:colOff>590550</xdr:colOff>
      <xdr:row>5</xdr:row>
      <xdr:rowOff>9525</xdr:rowOff>
    </xdr:to>
    <xdr:sp macro="" textlink="">
      <xdr:nvSpPr>
        <xdr:cNvPr id="11" name="Text Box 4"/>
        <xdr:cNvSpPr txBox="1">
          <a:spLocks noChangeArrowheads="1"/>
        </xdr:cNvSpPr>
      </xdr:nvSpPr>
      <xdr:spPr bwMode="auto">
        <a:xfrm>
          <a:off x="4743450" y="0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1</xdr:row>
      <xdr:rowOff>114299</xdr:rowOff>
    </xdr:from>
    <xdr:to>
      <xdr:col>19</xdr:col>
      <xdr:colOff>714789</xdr:colOff>
      <xdr:row>5</xdr:row>
      <xdr:rowOff>118027</xdr:rowOff>
    </xdr:to>
    <xdr:pic>
      <xdr:nvPicPr>
        <xdr:cNvPr id="12" name="Imagen 11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6314" cy="89907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4</xdr:col>
      <xdr:colOff>704850</xdr:colOff>
      <xdr:row>1</xdr:row>
      <xdr:rowOff>0</xdr:rowOff>
    </xdr:from>
    <xdr:to>
      <xdr:col>6</xdr:col>
      <xdr:colOff>590550</xdr:colOff>
      <xdr:row>5</xdr:row>
      <xdr:rowOff>9525</xdr:rowOff>
    </xdr:to>
    <xdr:sp macro="" textlink="">
      <xdr:nvSpPr>
        <xdr:cNvPr id="13" name="Text Box 4"/>
        <xdr:cNvSpPr txBox="1">
          <a:spLocks noChangeArrowheads="1"/>
        </xdr:cNvSpPr>
      </xdr:nvSpPr>
      <xdr:spPr bwMode="auto">
        <a:xfrm>
          <a:off x="4743450" y="0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1</xdr:row>
      <xdr:rowOff>114299</xdr:rowOff>
    </xdr:from>
    <xdr:to>
      <xdr:col>19</xdr:col>
      <xdr:colOff>714789</xdr:colOff>
      <xdr:row>5</xdr:row>
      <xdr:rowOff>121340</xdr:rowOff>
    </xdr:to>
    <xdr:pic>
      <xdr:nvPicPr>
        <xdr:cNvPr id="14" name="Imagen 1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6314" cy="90239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198782</xdr:colOff>
      <xdr:row>1</xdr:row>
      <xdr:rowOff>132522</xdr:rowOff>
    </xdr:from>
    <xdr:to>
      <xdr:col>3</xdr:col>
      <xdr:colOff>1032329</xdr:colOff>
      <xdr:row>7</xdr:row>
      <xdr:rowOff>11206</xdr:rowOff>
    </xdr:to>
    <xdr:pic>
      <xdr:nvPicPr>
        <xdr:cNvPr id="15" name="Imagen 14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341657" y="132522"/>
          <a:ext cx="2309922" cy="115503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715203</xdr:colOff>
      <xdr:row>4</xdr:row>
      <xdr:rowOff>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6728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6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7" name="AutoShape 1"/>
        <xdr:cNvSpPr>
          <a:spLocks noChangeArrowheads="1"/>
        </xdr:cNvSpPr>
      </xdr:nvSpPr>
      <xdr:spPr bwMode="auto">
        <a:xfrm>
          <a:off x="4171950" y="226695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1</xdr:row>
      <xdr:rowOff>0</xdr:rowOff>
    </xdr:from>
    <xdr:to>
      <xdr:col>6</xdr:col>
      <xdr:colOff>590550</xdr:colOff>
      <xdr:row>5</xdr:row>
      <xdr:rowOff>9525</xdr:rowOff>
    </xdr:to>
    <xdr:sp macro="" textlink="">
      <xdr:nvSpPr>
        <xdr:cNvPr id="8" name="Text Box 4"/>
        <xdr:cNvSpPr txBox="1">
          <a:spLocks noChangeArrowheads="1"/>
        </xdr:cNvSpPr>
      </xdr:nvSpPr>
      <xdr:spPr bwMode="auto">
        <a:xfrm>
          <a:off x="4743450" y="161925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1</xdr:row>
      <xdr:rowOff>114299</xdr:rowOff>
    </xdr:from>
    <xdr:to>
      <xdr:col>19</xdr:col>
      <xdr:colOff>715203</xdr:colOff>
      <xdr:row>4</xdr:row>
      <xdr:rowOff>165652</xdr:rowOff>
    </xdr:to>
    <xdr:pic>
      <xdr:nvPicPr>
        <xdr:cNvPr id="9" name="Imagen 8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276224"/>
          <a:ext cx="1486728" cy="67047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4</xdr:col>
      <xdr:colOff>704850</xdr:colOff>
      <xdr:row>1</xdr:row>
      <xdr:rowOff>0</xdr:rowOff>
    </xdr:from>
    <xdr:to>
      <xdr:col>6</xdr:col>
      <xdr:colOff>590550</xdr:colOff>
      <xdr:row>5</xdr:row>
      <xdr:rowOff>9525</xdr:rowOff>
    </xdr:to>
    <xdr:sp macro="" textlink="">
      <xdr:nvSpPr>
        <xdr:cNvPr id="10" name="Text Box 4"/>
        <xdr:cNvSpPr txBox="1">
          <a:spLocks noChangeArrowheads="1"/>
        </xdr:cNvSpPr>
      </xdr:nvSpPr>
      <xdr:spPr bwMode="auto">
        <a:xfrm>
          <a:off x="4743450" y="161925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1</xdr:row>
      <xdr:rowOff>114299</xdr:rowOff>
    </xdr:from>
    <xdr:to>
      <xdr:col>19</xdr:col>
      <xdr:colOff>715203</xdr:colOff>
      <xdr:row>5</xdr:row>
      <xdr:rowOff>3727</xdr:rowOff>
    </xdr:to>
    <xdr:pic>
      <xdr:nvPicPr>
        <xdr:cNvPr id="11" name="Imagen 10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276224"/>
          <a:ext cx="1486728" cy="78477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4</xdr:col>
      <xdr:colOff>704850</xdr:colOff>
      <xdr:row>1</xdr:row>
      <xdr:rowOff>0</xdr:rowOff>
    </xdr:from>
    <xdr:to>
      <xdr:col>6</xdr:col>
      <xdr:colOff>590550</xdr:colOff>
      <xdr:row>5</xdr:row>
      <xdr:rowOff>9525</xdr:rowOff>
    </xdr:to>
    <xdr:sp macro="" textlink="">
      <xdr:nvSpPr>
        <xdr:cNvPr id="12" name="Text Box 4"/>
        <xdr:cNvSpPr txBox="1">
          <a:spLocks noChangeArrowheads="1"/>
        </xdr:cNvSpPr>
      </xdr:nvSpPr>
      <xdr:spPr bwMode="auto">
        <a:xfrm>
          <a:off x="4743450" y="161925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1</xdr:row>
      <xdr:rowOff>114299</xdr:rowOff>
    </xdr:from>
    <xdr:to>
      <xdr:col>19</xdr:col>
      <xdr:colOff>714789</xdr:colOff>
      <xdr:row>5</xdr:row>
      <xdr:rowOff>118027</xdr:rowOff>
    </xdr:to>
    <xdr:pic>
      <xdr:nvPicPr>
        <xdr:cNvPr id="13" name="Imagen 12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276224"/>
          <a:ext cx="1486314" cy="89907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4</xdr:col>
      <xdr:colOff>704850</xdr:colOff>
      <xdr:row>1</xdr:row>
      <xdr:rowOff>0</xdr:rowOff>
    </xdr:from>
    <xdr:to>
      <xdr:col>6</xdr:col>
      <xdr:colOff>590550</xdr:colOff>
      <xdr:row>5</xdr:row>
      <xdr:rowOff>9525</xdr:rowOff>
    </xdr:to>
    <xdr:sp macro="" textlink="">
      <xdr:nvSpPr>
        <xdr:cNvPr id="14" name="Text Box 4"/>
        <xdr:cNvSpPr txBox="1">
          <a:spLocks noChangeArrowheads="1"/>
        </xdr:cNvSpPr>
      </xdr:nvSpPr>
      <xdr:spPr bwMode="auto">
        <a:xfrm>
          <a:off x="4743450" y="161925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1</xdr:row>
      <xdr:rowOff>114299</xdr:rowOff>
    </xdr:from>
    <xdr:to>
      <xdr:col>19</xdr:col>
      <xdr:colOff>714789</xdr:colOff>
      <xdr:row>5</xdr:row>
      <xdr:rowOff>121340</xdr:rowOff>
    </xdr:to>
    <xdr:pic>
      <xdr:nvPicPr>
        <xdr:cNvPr id="15" name="Imagen 14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276224"/>
          <a:ext cx="1486314" cy="90239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198782</xdr:colOff>
      <xdr:row>1</xdr:row>
      <xdr:rowOff>132522</xdr:rowOff>
    </xdr:from>
    <xdr:to>
      <xdr:col>3</xdr:col>
      <xdr:colOff>1032329</xdr:colOff>
      <xdr:row>7</xdr:row>
      <xdr:rowOff>11206</xdr:rowOff>
    </xdr:to>
    <xdr:pic>
      <xdr:nvPicPr>
        <xdr:cNvPr id="16" name="Imagen 15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341657" y="294447"/>
          <a:ext cx="2309922" cy="115503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847725</xdr:colOff>
      <xdr:row>4</xdr:row>
      <xdr:rowOff>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5900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257175</xdr:colOff>
      <xdr:row>0</xdr:row>
      <xdr:rowOff>0</xdr:rowOff>
    </xdr:from>
    <xdr:to>
      <xdr:col>3</xdr:col>
      <xdr:colOff>1088652</xdr:colOff>
      <xdr:row>4</xdr:row>
      <xdr:rowOff>258856</xdr:rowOff>
    </xdr:to>
    <xdr:pic>
      <xdr:nvPicPr>
        <xdr:cNvPr id="6" name="Imagen 5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400050" y="0"/>
          <a:ext cx="2307852" cy="103990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26695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715203</xdr:colOff>
      <xdr:row>4</xdr:row>
      <xdr:rowOff>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6728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6" name="AutoShape 1"/>
        <xdr:cNvSpPr>
          <a:spLocks noChangeArrowheads="1"/>
        </xdr:cNvSpPr>
      </xdr:nvSpPr>
      <xdr:spPr bwMode="auto">
        <a:xfrm>
          <a:off x="4171950" y="226695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7" name="AutoShape 1"/>
        <xdr:cNvSpPr>
          <a:spLocks noChangeArrowheads="1"/>
        </xdr:cNvSpPr>
      </xdr:nvSpPr>
      <xdr:spPr bwMode="auto">
        <a:xfrm>
          <a:off x="4171950" y="226695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1</xdr:row>
      <xdr:rowOff>0</xdr:rowOff>
    </xdr:from>
    <xdr:to>
      <xdr:col>6</xdr:col>
      <xdr:colOff>590550</xdr:colOff>
      <xdr:row>5</xdr:row>
      <xdr:rowOff>9525</xdr:rowOff>
    </xdr:to>
    <xdr:sp macro="" textlink="">
      <xdr:nvSpPr>
        <xdr:cNvPr id="8" name="Text Box 4"/>
        <xdr:cNvSpPr txBox="1">
          <a:spLocks noChangeArrowheads="1"/>
        </xdr:cNvSpPr>
      </xdr:nvSpPr>
      <xdr:spPr bwMode="auto">
        <a:xfrm>
          <a:off x="4743450" y="161925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1</xdr:row>
      <xdr:rowOff>114299</xdr:rowOff>
    </xdr:from>
    <xdr:to>
      <xdr:col>19</xdr:col>
      <xdr:colOff>715203</xdr:colOff>
      <xdr:row>4</xdr:row>
      <xdr:rowOff>165652</xdr:rowOff>
    </xdr:to>
    <xdr:pic>
      <xdr:nvPicPr>
        <xdr:cNvPr id="9" name="Imagen 8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276224"/>
          <a:ext cx="1486728" cy="67047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4</xdr:col>
      <xdr:colOff>704850</xdr:colOff>
      <xdr:row>1</xdr:row>
      <xdr:rowOff>0</xdr:rowOff>
    </xdr:from>
    <xdr:to>
      <xdr:col>6</xdr:col>
      <xdr:colOff>590550</xdr:colOff>
      <xdr:row>5</xdr:row>
      <xdr:rowOff>9525</xdr:rowOff>
    </xdr:to>
    <xdr:sp macro="" textlink="">
      <xdr:nvSpPr>
        <xdr:cNvPr id="10" name="Text Box 4"/>
        <xdr:cNvSpPr txBox="1">
          <a:spLocks noChangeArrowheads="1"/>
        </xdr:cNvSpPr>
      </xdr:nvSpPr>
      <xdr:spPr bwMode="auto">
        <a:xfrm>
          <a:off x="4743450" y="161925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1</xdr:row>
      <xdr:rowOff>114299</xdr:rowOff>
    </xdr:from>
    <xdr:to>
      <xdr:col>19</xdr:col>
      <xdr:colOff>715203</xdr:colOff>
      <xdr:row>5</xdr:row>
      <xdr:rowOff>3727</xdr:rowOff>
    </xdr:to>
    <xdr:pic>
      <xdr:nvPicPr>
        <xdr:cNvPr id="11" name="Imagen 10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276224"/>
          <a:ext cx="1486728" cy="78477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4</xdr:col>
      <xdr:colOff>704850</xdr:colOff>
      <xdr:row>1</xdr:row>
      <xdr:rowOff>0</xdr:rowOff>
    </xdr:from>
    <xdr:to>
      <xdr:col>6</xdr:col>
      <xdr:colOff>590550</xdr:colOff>
      <xdr:row>5</xdr:row>
      <xdr:rowOff>9525</xdr:rowOff>
    </xdr:to>
    <xdr:sp macro="" textlink="">
      <xdr:nvSpPr>
        <xdr:cNvPr id="12" name="Text Box 4"/>
        <xdr:cNvSpPr txBox="1">
          <a:spLocks noChangeArrowheads="1"/>
        </xdr:cNvSpPr>
      </xdr:nvSpPr>
      <xdr:spPr bwMode="auto">
        <a:xfrm>
          <a:off x="4743450" y="161925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1</xdr:row>
      <xdr:rowOff>114299</xdr:rowOff>
    </xdr:from>
    <xdr:to>
      <xdr:col>19</xdr:col>
      <xdr:colOff>714789</xdr:colOff>
      <xdr:row>5</xdr:row>
      <xdr:rowOff>118027</xdr:rowOff>
    </xdr:to>
    <xdr:pic>
      <xdr:nvPicPr>
        <xdr:cNvPr id="13" name="Imagen 12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276224"/>
          <a:ext cx="1486314" cy="89907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4</xdr:col>
      <xdr:colOff>704850</xdr:colOff>
      <xdr:row>1</xdr:row>
      <xdr:rowOff>0</xdr:rowOff>
    </xdr:from>
    <xdr:to>
      <xdr:col>6</xdr:col>
      <xdr:colOff>590550</xdr:colOff>
      <xdr:row>5</xdr:row>
      <xdr:rowOff>9525</xdr:rowOff>
    </xdr:to>
    <xdr:sp macro="" textlink="">
      <xdr:nvSpPr>
        <xdr:cNvPr id="14" name="Text Box 4"/>
        <xdr:cNvSpPr txBox="1">
          <a:spLocks noChangeArrowheads="1"/>
        </xdr:cNvSpPr>
      </xdr:nvSpPr>
      <xdr:spPr bwMode="auto">
        <a:xfrm>
          <a:off x="4743450" y="161925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1</xdr:row>
      <xdr:rowOff>114299</xdr:rowOff>
    </xdr:from>
    <xdr:to>
      <xdr:col>19</xdr:col>
      <xdr:colOff>714789</xdr:colOff>
      <xdr:row>5</xdr:row>
      <xdr:rowOff>121340</xdr:rowOff>
    </xdr:to>
    <xdr:pic>
      <xdr:nvPicPr>
        <xdr:cNvPr id="15" name="Imagen 14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276224"/>
          <a:ext cx="1486314" cy="90239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198782</xdr:colOff>
      <xdr:row>1</xdr:row>
      <xdr:rowOff>132522</xdr:rowOff>
    </xdr:from>
    <xdr:to>
      <xdr:col>3</xdr:col>
      <xdr:colOff>1032329</xdr:colOff>
      <xdr:row>7</xdr:row>
      <xdr:rowOff>11206</xdr:rowOff>
    </xdr:to>
    <xdr:pic>
      <xdr:nvPicPr>
        <xdr:cNvPr id="16" name="Imagen 15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341657" y="294447"/>
          <a:ext cx="2309922" cy="115503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26695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715203</xdr:colOff>
      <xdr:row>4</xdr:row>
      <xdr:rowOff>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6728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6" name="AutoShape 1"/>
        <xdr:cNvSpPr>
          <a:spLocks noChangeArrowheads="1"/>
        </xdr:cNvSpPr>
      </xdr:nvSpPr>
      <xdr:spPr bwMode="auto">
        <a:xfrm>
          <a:off x="4171950" y="226695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7" name="AutoShape 1"/>
        <xdr:cNvSpPr>
          <a:spLocks noChangeArrowheads="1"/>
        </xdr:cNvSpPr>
      </xdr:nvSpPr>
      <xdr:spPr bwMode="auto">
        <a:xfrm>
          <a:off x="4171950" y="2266950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1</xdr:row>
      <xdr:rowOff>0</xdr:rowOff>
    </xdr:from>
    <xdr:to>
      <xdr:col>6</xdr:col>
      <xdr:colOff>590550</xdr:colOff>
      <xdr:row>5</xdr:row>
      <xdr:rowOff>9525</xdr:rowOff>
    </xdr:to>
    <xdr:sp macro="" textlink="">
      <xdr:nvSpPr>
        <xdr:cNvPr id="8" name="Text Box 4"/>
        <xdr:cNvSpPr txBox="1">
          <a:spLocks noChangeArrowheads="1"/>
        </xdr:cNvSpPr>
      </xdr:nvSpPr>
      <xdr:spPr bwMode="auto">
        <a:xfrm>
          <a:off x="4743450" y="161925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1</xdr:row>
      <xdr:rowOff>114299</xdr:rowOff>
    </xdr:from>
    <xdr:to>
      <xdr:col>19</xdr:col>
      <xdr:colOff>715203</xdr:colOff>
      <xdr:row>4</xdr:row>
      <xdr:rowOff>165652</xdr:rowOff>
    </xdr:to>
    <xdr:pic>
      <xdr:nvPicPr>
        <xdr:cNvPr id="9" name="Imagen 8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276224"/>
          <a:ext cx="1486728" cy="67047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4</xdr:col>
      <xdr:colOff>704850</xdr:colOff>
      <xdr:row>1</xdr:row>
      <xdr:rowOff>0</xdr:rowOff>
    </xdr:from>
    <xdr:to>
      <xdr:col>6</xdr:col>
      <xdr:colOff>590550</xdr:colOff>
      <xdr:row>5</xdr:row>
      <xdr:rowOff>9525</xdr:rowOff>
    </xdr:to>
    <xdr:sp macro="" textlink="">
      <xdr:nvSpPr>
        <xdr:cNvPr id="10" name="Text Box 4"/>
        <xdr:cNvSpPr txBox="1">
          <a:spLocks noChangeArrowheads="1"/>
        </xdr:cNvSpPr>
      </xdr:nvSpPr>
      <xdr:spPr bwMode="auto">
        <a:xfrm>
          <a:off x="4743450" y="161925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1</xdr:row>
      <xdr:rowOff>114299</xdr:rowOff>
    </xdr:from>
    <xdr:to>
      <xdr:col>19</xdr:col>
      <xdr:colOff>715203</xdr:colOff>
      <xdr:row>5</xdr:row>
      <xdr:rowOff>3727</xdr:rowOff>
    </xdr:to>
    <xdr:pic>
      <xdr:nvPicPr>
        <xdr:cNvPr id="11" name="Imagen 10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276224"/>
          <a:ext cx="1486728" cy="78477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4</xdr:col>
      <xdr:colOff>704850</xdr:colOff>
      <xdr:row>1</xdr:row>
      <xdr:rowOff>0</xdr:rowOff>
    </xdr:from>
    <xdr:to>
      <xdr:col>6</xdr:col>
      <xdr:colOff>590550</xdr:colOff>
      <xdr:row>5</xdr:row>
      <xdr:rowOff>9525</xdr:rowOff>
    </xdr:to>
    <xdr:sp macro="" textlink="">
      <xdr:nvSpPr>
        <xdr:cNvPr id="12" name="Text Box 4"/>
        <xdr:cNvSpPr txBox="1">
          <a:spLocks noChangeArrowheads="1"/>
        </xdr:cNvSpPr>
      </xdr:nvSpPr>
      <xdr:spPr bwMode="auto">
        <a:xfrm>
          <a:off x="4743450" y="161925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1</xdr:row>
      <xdr:rowOff>114299</xdr:rowOff>
    </xdr:from>
    <xdr:to>
      <xdr:col>19</xdr:col>
      <xdr:colOff>714789</xdr:colOff>
      <xdr:row>5</xdr:row>
      <xdr:rowOff>118027</xdr:rowOff>
    </xdr:to>
    <xdr:pic>
      <xdr:nvPicPr>
        <xdr:cNvPr id="13" name="Imagen 12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276224"/>
          <a:ext cx="1486314" cy="89907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4</xdr:col>
      <xdr:colOff>704850</xdr:colOff>
      <xdr:row>1</xdr:row>
      <xdr:rowOff>0</xdr:rowOff>
    </xdr:from>
    <xdr:to>
      <xdr:col>6</xdr:col>
      <xdr:colOff>590550</xdr:colOff>
      <xdr:row>5</xdr:row>
      <xdr:rowOff>9525</xdr:rowOff>
    </xdr:to>
    <xdr:sp macro="" textlink="">
      <xdr:nvSpPr>
        <xdr:cNvPr id="14" name="Text Box 4"/>
        <xdr:cNvSpPr txBox="1">
          <a:spLocks noChangeArrowheads="1"/>
        </xdr:cNvSpPr>
      </xdr:nvSpPr>
      <xdr:spPr bwMode="auto">
        <a:xfrm>
          <a:off x="4743450" y="161925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1</xdr:row>
      <xdr:rowOff>114299</xdr:rowOff>
    </xdr:from>
    <xdr:to>
      <xdr:col>19</xdr:col>
      <xdr:colOff>714789</xdr:colOff>
      <xdr:row>5</xdr:row>
      <xdr:rowOff>121340</xdr:rowOff>
    </xdr:to>
    <xdr:pic>
      <xdr:nvPicPr>
        <xdr:cNvPr id="15" name="Imagen 14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276224"/>
          <a:ext cx="1486314" cy="90239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198782</xdr:colOff>
      <xdr:row>1</xdr:row>
      <xdr:rowOff>132522</xdr:rowOff>
    </xdr:from>
    <xdr:to>
      <xdr:col>3</xdr:col>
      <xdr:colOff>1032329</xdr:colOff>
      <xdr:row>7</xdr:row>
      <xdr:rowOff>11206</xdr:rowOff>
    </xdr:to>
    <xdr:pic>
      <xdr:nvPicPr>
        <xdr:cNvPr id="16" name="Imagen 15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341657" y="294447"/>
          <a:ext cx="2309922" cy="115503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715203</xdr:colOff>
      <xdr:row>4</xdr:row>
      <xdr:rowOff>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6728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6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7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1</xdr:row>
      <xdr:rowOff>0</xdr:rowOff>
    </xdr:from>
    <xdr:to>
      <xdr:col>6</xdr:col>
      <xdr:colOff>590550</xdr:colOff>
      <xdr:row>5</xdr:row>
      <xdr:rowOff>9525</xdr:rowOff>
    </xdr:to>
    <xdr:sp macro="" textlink="">
      <xdr:nvSpPr>
        <xdr:cNvPr id="8" name="Text Box 4"/>
        <xdr:cNvSpPr txBox="1">
          <a:spLocks noChangeArrowheads="1"/>
        </xdr:cNvSpPr>
      </xdr:nvSpPr>
      <xdr:spPr bwMode="auto">
        <a:xfrm>
          <a:off x="4743450" y="161925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704850</xdr:colOff>
      <xdr:row>1</xdr:row>
      <xdr:rowOff>0</xdr:rowOff>
    </xdr:from>
    <xdr:to>
      <xdr:col>6</xdr:col>
      <xdr:colOff>590550</xdr:colOff>
      <xdr:row>5</xdr:row>
      <xdr:rowOff>9525</xdr:rowOff>
    </xdr:to>
    <xdr:sp macro="" textlink="">
      <xdr:nvSpPr>
        <xdr:cNvPr id="10" name="Text Box 4"/>
        <xdr:cNvSpPr txBox="1">
          <a:spLocks noChangeArrowheads="1"/>
        </xdr:cNvSpPr>
      </xdr:nvSpPr>
      <xdr:spPr bwMode="auto">
        <a:xfrm>
          <a:off x="4743450" y="161925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704850</xdr:colOff>
      <xdr:row>1</xdr:row>
      <xdr:rowOff>0</xdr:rowOff>
    </xdr:from>
    <xdr:to>
      <xdr:col>6</xdr:col>
      <xdr:colOff>590550</xdr:colOff>
      <xdr:row>5</xdr:row>
      <xdr:rowOff>9525</xdr:rowOff>
    </xdr:to>
    <xdr:sp macro="" textlink="">
      <xdr:nvSpPr>
        <xdr:cNvPr id="12" name="Text Box 4"/>
        <xdr:cNvSpPr txBox="1">
          <a:spLocks noChangeArrowheads="1"/>
        </xdr:cNvSpPr>
      </xdr:nvSpPr>
      <xdr:spPr bwMode="auto">
        <a:xfrm>
          <a:off x="4743450" y="161925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704850</xdr:colOff>
      <xdr:row>1</xdr:row>
      <xdr:rowOff>0</xdr:rowOff>
    </xdr:from>
    <xdr:to>
      <xdr:col>6</xdr:col>
      <xdr:colOff>590550</xdr:colOff>
      <xdr:row>5</xdr:row>
      <xdr:rowOff>9525</xdr:rowOff>
    </xdr:to>
    <xdr:sp macro="" textlink="">
      <xdr:nvSpPr>
        <xdr:cNvPr id="14" name="Text Box 4"/>
        <xdr:cNvSpPr txBox="1">
          <a:spLocks noChangeArrowheads="1"/>
        </xdr:cNvSpPr>
      </xdr:nvSpPr>
      <xdr:spPr bwMode="auto">
        <a:xfrm>
          <a:off x="4743450" y="161925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</xdr:col>
      <xdr:colOff>198782</xdr:colOff>
      <xdr:row>1</xdr:row>
      <xdr:rowOff>132522</xdr:rowOff>
    </xdr:from>
    <xdr:to>
      <xdr:col>3</xdr:col>
      <xdr:colOff>1032329</xdr:colOff>
      <xdr:row>7</xdr:row>
      <xdr:rowOff>11206</xdr:rowOff>
    </xdr:to>
    <xdr:pic>
      <xdr:nvPicPr>
        <xdr:cNvPr id="16" name="Imagen 15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341657" y="294447"/>
          <a:ext cx="2309922" cy="115503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715203</xdr:colOff>
      <xdr:row>4</xdr:row>
      <xdr:rowOff>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6728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6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7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1</xdr:row>
      <xdr:rowOff>0</xdr:rowOff>
    </xdr:from>
    <xdr:to>
      <xdr:col>6</xdr:col>
      <xdr:colOff>590550</xdr:colOff>
      <xdr:row>5</xdr:row>
      <xdr:rowOff>9525</xdr:rowOff>
    </xdr:to>
    <xdr:sp macro="" textlink="">
      <xdr:nvSpPr>
        <xdr:cNvPr id="8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704850</xdr:colOff>
      <xdr:row>2</xdr:row>
      <xdr:rowOff>0</xdr:rowOff>
    </xdr:from>
    <xdr:to>
      <xdr:col>6</xdr:col>
      <xdr:colOff>590550</xdr:colOff>
      <xdr:row>6</xdr:row>
      <xdr:rowOff>9525</xdr:rowOff>
    </xdr:to>
    <xdr:sp macro="" textlink="">
      <xdr:nvSpPr>
        <xdr:cNvPr id="10" name="Text Box 4"/>
        <xdr:cNvSpPr txBox="1">
          <a:spLocks noChangeArrowheads="1"/>
        </xdr:cNvSpPr>
      </xdr:nvSpPr>
      <xdr:spPr bwMode="auto">
        <a:xfrm>
          <a:off x="4743450" y="161925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704850</xdr:colOff>
      <xdr:row>2</xdr:row>
      <xdr:rowOff>0</xdr:rowOff>
    </xdr:from>
    <xdr:to>
      <xdr:col>6</xdr:col>
      <xdr:colOff>590550</xdr:colOff>
      <xdr:row>6</xdr:row>
      <xdr:rowOff>9525</xdr:rowOff>
    </xdr:to>
    <xdr:sp macro="" textlink="">
      <xdr:nvSpPr>
        <xdr:cNvPr id="12" name="Text Box 4"/>
        <xdr:cNvSpPr txBox="1">
          <a:spLocks noChangeArrowheads="1"/>
        </xdr:cNvSpPr>
      </xdr:nvSpPr>
      <xdr:spPr bwMode="auto">
        <a:xfrm>
          <a:off x="4743450" y="161925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704850</xdr:colOff>
      <xdr:row>2</xdr:row>
      <xdr:rowOff>0</xdr:rowOff>
    </xdr:from>
    <xdr:to>
      <xdr:col>6</xdr:col>
      <xdr:colOff>590550</xdr:colOff>
      <xdr:row>6</xdr:row>
      <xdr:rowOff>9525</xdr:rowOff>
    </xdr:to>
    <xdr:sp macro="" textlink="">
      <xdr:nvSpPr>
        <xdr:cNvPr id="14" name="Text Box 4"/>
        <xdr:cNvSpPr txBox="1">
          <a:spLocks noChangeArrowheads="1"/>
        </xdr:cNvSpPr>
      </xdr:nvSpPr>
      <xdr:spPr bwMode="auto">
        <a:xfrm>
          <a:off x="4743450" y="161925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704850</xdr:colOff>
      <xdr:row>2</xdr:row>
      <xdr:rowOff>0</xdr:rowOff>
    </xdr:from>
    <xdr:to>
      <xdr:col>6</xdr:col>
      <xdr:colOff>590550</xdr:colOff>
      <xdr:row>6</xdr:row>
      <xdr:rowOff>9525</xdr:rowOff>
    </xdr:to>
    <xdr:sp macro="" textlink="">
      <xdr:nvSpPr>
        <xdr:cNvPr id="16" name="Text Box 4"/>
        <xdr:cNvSpPr txBox="1">
          <a:spLocks noChangeArrowheads="1"/>
        </xdr:cNvSpPr>
      </xdr:nvSpPr>
      <xdr:spPr bwMode="auto">
        <a:xfrm>
          <a:off x="4743450" y="161925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</xdr:col>
      <xdr:colOff>223629</xdr:colOff>
      <xdr:row>1</xdr:row>
      <xdr:rowOff>91109</xdr:rowOff>
    </xdr:from>
    <xdr:to>
      <xdr:col>3</xdr:col>
      <xdr:colOff>1057176</xdr:colOff>
      <xdr:row>6</xdr:row>
      <xdr:rowOff>179343</xdr:rowOff>
    </xdr:to>
    <xdr:pic>
      <xdr:nvPicPr>
        <xdr:cNvPr id="18" name="Imagen 17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364433" y="256761"/>
          <a:ext cx="2307852" cy="11732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19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715203</xdr:colOff>
      <xdr:row>4</xdr:row>
      <xdr:rowOff>152400</xdr:rowOff>
    </xdr:to>
    <xdr:pic>
      <xdr:nvPicPr>
        <xdr:cNvPr id="20" name="Imagen 19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6728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4</xdr:col>
      <xdr:colOff>704850</xdr:colOff>
      <xdr:row>1</xdr:row>
      <xdr:rowOff>0</xdr:rowOff>
    </xdr:from>
    <xdr:to>
      <xdr:col>6</xdr:col>
      <xdr:colOff>590550</xdr:colOff>
      <xdr:row>5</xdr:row>
      <xdr:rowOff>9525</xdr:rowOff>
    </xdr:to>
    <xdr:sp macro="" textlink="">
      <xdr:nvSpPr>
        <xdr:cNvPr id="21" name="Text Box 4"/>
        <xdr:cNvSpPr txBox="1">
          <a:spLocks noChangeArrowheads="1"/>
        </xdr:cNvSpPr>
      </xdr:nvSpPr>
      <xdr:spPr bwMode="auto">
        <a:xfrm>
          <a:off x="4743450" y="161925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704850</xdr:colOff>
      <xdr:row>1</xdr:row>
      <xdr:rowOff>0</xdr:rowOff>
    </xdr:from>
    <xdr:to>
      <xdr:col>6</xdr:col>
      <xdr:colOff>590550</xdr:colOff>
      <xdr:row>5</xdr:row>
      <xdr:rowOff>9525</xdr:rowOff>
    </xdr:to>
    <xdr:sp macro="" textlink="">
      <xdr:nvSpPr>
        <xdr:cNvPr id="22" name="Text Box 4"/>
        <xdr:cNvSpPr txBox="1">
          <a:spLocks noChangeArrowheads="1"/>
        </xdr:cNvSpPr>
      </xdr:nvSpPr>
      <xdr:spPr bwMode="auto">
        <a:xfrm>
          <a:off x="4743450" y="161925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704850</xdr:colOff>
      <xdr:row>1</xdr:row>
      <xdr:rowOff>0</xdr:rowOff>
    </xdr:from>
    <xdr:to>
      <xdr:col>6</xdr:col>
      <xdr:colOff>590550</xdr:colOff>
      <xdr:row>5</xdr:row>
      <xdr:rowOff>9525</xdr:rowOff>
    </xdr:to>
    <xdr:sp macro="" textlink="">
      <xdr:nvSpPr>
        <xdr:cNvPr id="23" name="Text Box 4"/>
        <xdr:cNvSpPr txBox="1">
          <a:spLocks noChangeArrowheads="1"/>
        </xdr:cNvSpPr>
      </xdr:nvSpPr>
      <xdr:spPr bwMode="auto">
        <a:xfrm>
          <a:off x="4743450" y="161925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704850</xdr:colOff>
      <xdr:row>1</xdr:row>
      <xdr:rowOff>0</xdr:rowOff>
    </xdr:from>
    <xdr:to>
      <xdr:col>6</xdr:col>
      <xdr:colOff>590550</xdr:colOff>
      <xdr:row>5</xdr:row>
      <xdr:rowOff>9525</xdr:rowOff>
    </xdr:to>
    <xdr:sp macro="" textlink="">
      <xdr:nvSpPr>
        <xdr:cNvPr id="24" name="Text Box 4"/>
        <xdr:cNvSpPr txBox="1">
          <a:spLocks noChangeArrowheads="1"/>
        </xdr:cNvSpPr>
      </xdr:nvSpPr>
      <xdr:spPr bwMode="auto">
        <a:xfrm>
          <a:off x="4743450" y="161925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715203</xdr:colOff>
      <xdr:row>4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6728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5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6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1</xdr:row>
      <xdr:rowOff>0</xdr:rowOff>
    </xdr:from>
    <xdr:to>
      <xdr:col>6</xdr:col>
      <xdr:colOff>590550</xdr:colOff>
      <xdr:row>5</xdr:row>
      <xdr:rowOff>9525</xdr:rowOff>
    </xdr:to>
    <xdr:sp macro="" textlink="">
      <xdr:nvSpPr>
        <xdr:cNvPr id="7" name="Text Box 4"/>
        <xdr:cNvSpPr txBox="1">
          <a:spLocks noChangeArrowheads="1"/>
        </xdr:cNvSpPr>
      </xdr:nvSpPr>
      <xdr:spPr bwMode="auto">
        <a:xfrm>
          <a:off x="4743450" y="161925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704850</xdr:colOff>
      <xdr:row>2</xdr:row>
      <xdr:rowOff>0</xdr:rowOff>
    </xdr:from>
    <xdr:to>
      <xdr:col>6</xdr:col>
      <xdr:colOff>590550</xdr:colOff>
      <xdr:row>6</xdr:row>
      <xdr:rowOff>9525</xdr:rowOff>
    </xdr:to>
    <xdr:sp macro="" textlink="">
      <xdr:nvSpPr>
        <xdr:cNvPr id="8" name="Text Box 4"/>
        <xdr:cNvSpPr txBox="1">
          <a:spLocks noChangeArrowheads="1"/>
        </xdr:cNvSpPr>
      </xdr:nvSpPr>
      <xdr:spPr bwMode="auto">
        <a:xfrm>
          <a:off x="4743450" y="323850"/>
          <a:ext cx="9715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704850</xdr:colOff>
      <xdr:row>2</xdr:row>
      <xdr:rowOff>0</xdr:rowOff>
    </xdr:from>
    <xdr:to>
      <xdr:col>6</xdr:col>
      <xdr:colOff>590550</xdr:colOff>
      <xdr:row>6</xdr:row>
      <xdr:rowOff>9525</xdr:rowOff>
    </xdr:to>
    <xdr:sp macro="" textlink="">
      <xdr:nvSpPr>
        <xdr:cNvPr id="9" name="Text Box 4"/>
        <xdr:cNvSpPr txBox="1">
          <a:spLocks noChangeArrowheads="1"/>
        </xdr:cNvSpPr>
      </xdr:nvSpPr>
      <xdr:spPr bwMode="auto">
        <a:xfrm>
          <a:off x="4743450" y="323850"/>
          <a:ext cx="9715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704850</xdr:colOff>
      <xdr:row>2</xdr:row>
      <xdr:rowOff>0</xdr:rowOff>
    </xdr:from>
    <xdr:to>
      <xdr:col>6</xdr:col>
      <xdr:colOff>590550</xdr:colOff>
      <xdr:row>6</xdr:row>
      <xdr:rowOff>9525</xdr:rowOff>
    </xdr:to>
    <xdr:sp macro="" textlink="">
      <xdr:nvSpPr>
        <xdr:cNvPr id="10" name="Text Box 4"/>
        <xdr:cNvSpPr txBox="1">
          <a:spLocks noChangeArrowheads="1"/>
        </xdr:cNvSpPr>
      </xdr:nvSpPr>
      <xdr:spPr bwMode="auto">
        <a:xfrm>
          <a:off x="4743450" y="323850"/>
          <a:ext cx="9715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704850</xdr:colOff>
      <xdr:row>2</xdr:row>
      <xdr:rowOff>0</xdr:rowOff>
    </xdr:from>
    <xdr:to>
      <xdr:col>6</xdr:col>
      <xdr:colOff>590550</xdr:colOff>
      <xdr:row>6</xdr:row>
      <xdr:rowOff>9525</xdr:rowOff>
    </xdr:to>
    <xdr:sp macro="" textlink="">
      <xdr:nvSpPr>
        <xdr:cNvPr id="11" name="Text Box 4"/>
        <xdr:cNvSpPr txBox="1">
          <a:spLocks noChangeArrowheads="1"/>
        </xdr:cNvSpPr>
      </xdr:nvSpPr>
      <xdr:spPr bwMode="auto">
        <a:xfrm>
          <a:off x="4743450" y="323850"/>
          <a:ext cx="9715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</xdr:col>
      <xdr:colOff>223629</xdr:colOff>
      <xdr:row>1</xdr:row>
      <xdr:rowOff>91109</xdr:rowOff>
    </xdr:from>
    <xdr:to>
      <xdr:col>3</xdr:col>
      <xdr:colOff>1057176</xdr:colOff>
      <xdr:row>6</xdr:row>
      <xdr:rowOff>179343</xdr:rowOff>
    </xdr:to>
    <xdr:pic>
      <xdr:nvPicPr>
        <xdr:cNvPr id="12" name="Imagen 11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366504" y="253034"/>
          <a:ext cx="2309922" cy="117408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1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715203</xdr:colOff>
      <xdr:row>4</xdr:row>
      <xdr:rowOff>152400</xdr:rowOff>
    </xdr:to>
    <xdr:pic>
      <xdr:nvPicPr>
        <xdr:cNvPr id="14" name="Imagen 1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6728" cy="8191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4</xdr:col>
      <xdr:colOff>704850</xdr:colOff>
      <xdr:row>1</xdr:row>
      <xdr:rowOff>0</xdr:rowOff>
    </xdr:from>
    <xdr:to>
      <xdr:col>6</xdr:col>
      <xdr:colOff>590550</xdr:colOff>
      <xdr:row>5</xdr:row>
      <xdr:rowOff>9525</xdr:rowOff>
    </xdr:to>
    <xdr:sp macro="" textlink="">
      <xdr:nvSpPr>
        <xdr:cNvPr id="15" name="Text Box 4"/>
        <xdr:cNvSpPr txBox="1">
          <a:spLocks noChangeArrowheads="1"/>
        </xdr:cNvSpPr>
      </xdr:nvSpPr>
      <xdr:spPr bwMode="auto">
        <a:xfrm>
          <a:off x="4743450" y="161925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704850</xdr:colOff>
      <xdr:row>1</xdr:row>
      <xdr:rowOff>0</xdr:rowOff>
    </xdr:from>
    <xdr:to>
      <xdr:col>6</xdr:col>
      <xdr:colOff>590550</xdr:colOff>
      <xdr:row>5</xdr:row>
      <xdr:rowOff>9525</xdr:rowOff>
    </xdr:to>
    <xdr:sp macro="" textlink="">
      <xdr:nvSpPr>
        <xdr:cNvPr id="16" name="Text Box 4"/>
        <xdr:cNvSpPr txBox="1">
          <a:spLocks noChangeArrowheads="1"/>
        </xdr:cNvSpPr>
      </xdr:nvSpPr>
      <xdr:spPr bwMode="auto">
        <a:xfrm>
          <a:off x="4743450" y="161925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704850</xdr:colOff>
      <xdr:row>1</xdr:row>
      <xdr:rowOff>0</xdr:rowOff>
    </xdr:from>
    <xdr:to>
      <xdr:col>6</xdr:col>
      <xdr:colOff>590550</xdr:colOff>
      <xdr:row>5</xdr:row>
      <xdr:rowOff>9525</xdr:rowOff>
    </xdr:to>
    <xdr:sp macro="" textlink="">
      <xdr:nvSpPr>
        <xdr:cNvPr id="17" name="Text Box 4"/>
        <xdr:cNvSpPr txBox="1">
          <a:spLocks noChangeArrowheads="1"/>
        </xdr:cNvSpPr>
      </xdr:nvSpPr>
      <xdr:spPr bwMode="auto">
        <a:xfrm>
          <a:off x="4743450" y="161925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704850</xdr:colOff>
      <xdr:row>1</xdr:row>
      <xdr:rowOff>0</xdr:rowOff>
    </xdr:from>
    <xdr:to>
      <xdr:col>6</xdr:col>
      <xdr:colOff>590550</xdr:colOff>
      <xdr:row>5</xdr:row>
      <xdr:rowOff>9525</xdr:rowOff>
    </xdr:to>
    <xdr:sp macro="" textlink="">
      <xdr:nvSpPr>
        <xdr:cNvPr id="18" name="Text Box 4"/>
        <xdr:cNvSpPr txBox="1">
          <a:spLocks noChangeArrowheads="1"/>
        </xdr:cNvSpPr>
      </xdr:nvSpPr>
      <xdr:spPr bwMode="auto">
        <a:xfrm>
          <a:off x="4743450" y="161925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715203</xdr:colOff>
      <xdr:row>4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6728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5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6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1</xdr:row>
      <xdr:rowOff>0</xdr:rowOff>
    </xdr:from>
    <xdr:to>
      <xdr:col>6</xdr:col>
      <xdr:colOff>590550</xdr:colOff>
      <xdr:row>5</xdr:row>
      <xdr:rowOff>9525</xdr:rowOff>
    </xdr:to>
    <xdr:sp macro="" textlink="">
      <xdr:nvSpPr>
        <xdr:cNvPr id="7" name="Text Box 4"/>
        <xdr:cNvSpPr txBox="1">
          <a:spLocks noChangeArrowheads="1"/>
        </xdr:cNvSpPr>
      </xdr:nvSpPr>
      <xdr:spPr bwMode="auto">
        <a:xfrm>
          <a:off x="4743450" y="161925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704850</xdr:colOff>
      <xdr:row>2</xdr:row>
      <xdr:rowOff>0</xdr:rowOff>
    </xdr:from>
    <xdr:to>
      <xdr:col>6</xdr:col>
      <xdr:colOff>590550</xdr:colOff>
      <xdr:row>6</xdr:row>
      <xdr:rowOff>9525</xdr:rowOff>
    </xdr:to>
    <xdr:sp macro="" textlink="">
      <xdr:nvSpPr>
        <xdr:cNvPr id="8" name="Text Box 4"/>
        <xdr:cNvSpPr txBox="1">
          <a:spLocks noChangeArrowheads="1"/>
        </xdr:cNvSpPr>
      </xdr:nvSpPr>
      <xdr:spPr bwMode="auto">
        <a:xfrm>
          <a:off x="4743450" y="323850"/>
          <a:ext cx="9715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704850</xdr:colOff>
      <xdr:row>2</xdr:row>
      <xdr:rowOff>0</xdr:rowOff>
    </xdr:from>
    <xdr:to>
      <xdr:col>6</xdr:col>
      <xdr:colOff>590550</xdr:colOff>
      <xdr:row>6</xdr:row>
      <xdr:rowOff>9525</xdr:rowOff>
    </xdr:to>
    <xdr:sp macro="" textlink="">
      <xdr:nvSpPr>
        <xdr:cNvPr id="9" name="Text Box 4"/>
        <xdr:cNvSpPr txBox="1">
          <a:spLocks noChangeArrowheads="1"/>
        </xdr:cNvSpPr>
      </xdr:nvSpPr>
      <xdr:spPr bwMode="auto">
        <a:xfrm>
          <a:off x="4743450" y="323850"/>
          <a:ext cx="9715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704850</xdr:colOff>
      <xdr:row>2</xdr:row>
      <xdr:rowOff>0</xdr:rowOff>
    </xdr:from>
    <xdr:to>
      <xdr:col>6</xdr:col>
      <xdr:colOff>590550</xdr:colOff>
      <xdr:row>6</xdr:row>
      <xdr:rowOff>9525</xdr:rowOff>
    </xdr:to>
    <xdr:sp macro="" textlink="">
      <xdr:nvSpPr>
        <xdr:cNvPr id="10" name="Text Box 4"/>
        <xdr:cNvSpPr txBox="1">
          <a:spLocks noChangeArrowheads="1"/>
        </xdr:cNvSpPr>
      </xdr:nvSpPr>
      <xdr:spPr bwMode="auto">
        <a:xfrm>
          <a:off x="4743450" y="323850"/>
          <a:ext cx="9715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704850</xdr:colOff>
      <xdr:row>2</xdr:row>
      <xdr:rowOff>0</xdr:rowOff>
    </xdr:from>
    <xdr:to>
      <xdr:col>6</xdr:col>
      <xdr:colOff>590550</xdr:colOff>
      <xdr:row>6</xdr:row>
      <xdr:rowOff>9525</xdr:rowOff>
    </xdr:to>
    <xdr:sp macro="" textlink="">
      <xdr:nvSpPr>
        <xdr:cNvPr id="11" name="Text Box 4"/>
        <xdr:cNvSpPr txBox="1">
          <a:spLocks noChangeArrowheads="1"/>
        </xdr:cNvSpPr>
      </xdr:nvSpPr>
      <xdr:spPr bwMode="auto">
        <a:xfrm>
          <a:off x="4743450" y="323850"/>
          <a:ext cx="9715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</xdr:col>
      <xdr:colOff>223629</xdr:colOff>
      <xdr:row>1</xdr:row>
      <xdr:rowOff>91109</xdr:rowOff>
    </xdr:from>
    <xdr:to>
      <xdr:col>3</xdr:col>
      <xdr:colOff>1057176</xdr:colOff>
      <xdr:row>6</xdr:row>
      <xdr:rowOff>179343</xdr:rowOff>
    </xdr:to>
    <xdr:pic>
      <xdr:nvPicPr>
        <xdr:cNvPr id="12" name="Imagen 11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366504" y="253034"/>
          <a:ext cx="2309922" cy="117408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1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715203</xdr:colOff>
      <xdr:row>4</xdr:row>
      <xdr:rowOff>152400</xdr:rowOff>
    </xdr:to>
    <xdr:pic>
      <xdr:nvPicPr>
        <xdr:cNvPr id="14" name="Imagen 1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6728" cy="8191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4</xdr:col>
      <xdr:colOff>704850</xdr:colOff>
      <xdr:row>1</xdr:row>
      <xdr:rowOff>0</xdr:rowOff>
    </xdr:from>
    <xdr:to>
      <xdr:col>6</xdr:col>
      <xdr:colOff>590550</xdr:colOff>
      <xdr:row>5</xdr:row>
      <xdr:rowOff>9525</xdr:rowOff>
    </xdr:to>
    <xdr:sp macro="" textlink="">
      <xdr:nvSpPr>
        <xdr:cNvPr id="15" name="Text Box 4"/>
        <xdr:cNvSpPr txBox="1">
          <a:spLocks noChangeArrowheads="1"/>
        </xdr:cNvSpPr>
      </xdr:nvSpPr>
      <xdr:spPr bwMode="auto">
        <a:xfrm>
          <a:off x="4743450" y="161925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704850</xdr:colOff>
      <xdr:row>1</xdr:row>
      <xdr:rowOff>0</xdr:rowOff>
    </xdr:from>
    <xdr:to>
      <xdr:col>6</xdr:col>
      <xdr:colOff>590550</xdr:colOff>
      <xdr:row>5</xdr:row>
      <xdr:rowOff>9525</xdr:rowOff>
    </xdr:to>
    <xdr:sp macro="" textlink="">
      <xdr:nvSpPr>
        <xdr:cNvPr id="16" name="Text Box 4"/>
        <xdr:cNvSpPr txBox="1">
          <a:spLocks noChangeArrowheads="1"/>
        </xdr:cNvSpPr>
      </xdr:nvSpPr>
      <xdr:spPr bwMode="auto">
        <a:xfrm>
          <a:off x="4743450" y="161925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704850</xdr:colOff>
      <xdr:row>1</xdr:row>
      <xdr:rowOff>0</xdr:rowOff>
    </xdr:from>
    <xdr:to>
      <xdr:col>6</xdr:col>
      <xdr:colOff>590550</xdr:colOff>
      <xdr:row>5</xdr:row>
      <xdr:rowOff>9525</xdr:rowOff>
    </xdr:to>
    <xdr:sp macro="" textlink="">
      <xdr:nvSpPr>
        <xdr:cNvPr id="17" name="Text Box 4"/>
        <xdr:cNvSpPr txBox="1">
          <a:spLocks noChangeArrowheads="1"/>
        </xdr:cNvSpPr>
      </xdr:nvSpPr>
      <xdr:spPr bwMode="auto">
        <a:xfrm>
          <a:off x="4743450" y="161925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704850</xdr:colOff>
      <xdr:row>1</xdr:row>
      <xdr:rowOff>0</xdr:rowOff>
    </xdr:from>
    <xdr:to>
      <xdr:col>6</xdr:col>
      <xdr:colOff>590550</xdr:colOff>
      <xdr:row>5</xdr:row>
      <xdr:rowOff>9525</xdr:rowOff>
    </xdr:to>
    <xdr:sp macro="" textlink="">
      <xdr:nvSpPr>
        <xdr:cNvPr id="18" name="Text Box 4"/>
        <xdr:cNvSpPr txBox="1">
          <a:spLocks noChangeArrowheads="1"/>
        </xdr:cNvSpPr>
      </xdr:nvSpPr>
      <xdr:spPr bwMode="auto">
        <a:xfrm>
          <a:off x="4743450" y="161925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715203</xdr:colOff>
      <xdr:row>4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6728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5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6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1</xdr:row>
      <xdr:rowOff>0</xdr:rowOff>
    </xdr:from>
    <xdr:to>
      <xdr:col>6</xdr:col>
      <xdr:colOff>590550</xdr:colOff>
      <xdr:row>5</xdr:row>
      <xdr:rowOff>9525</xdr:rowOff>
    </xdr:to>
    <xdr:sp macro="" textlink="">
      <xdr:nvSpPr>
        <xdr:cNvPr id="7" name="Text Box 4"/>
        <xdr:cNvSpPr txBox="1">
          <a:spLocks noChangeArrowheads="1"/>
        </xdr:cNvSpPr>
      </xdr:nvSpPr>
      <xdr:spPr bwMode="auto">
        <a:xfrm>
          <a:off x="4743450" y="161925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704850</xdr:colOff>
      <xdr:row>2</xdr:row>
      <xdr:rowOff>0</xdr:rowOff>
    </xdr:from>
    <xdr:to>
      <xdr:col>6</xdr:col>
      <xdr:colOff>590550</xdr:colOff>
      <xdr:row>6</xdr:row>
      <xdr:rowOff>9525</xdr:rowOff>
    </xdr:to>
    <xdr:sp macro="" textlink="">
      <xdr:nvSpPr>
        <xdr:cNvPr id="8" name="Text Box 4"/>
        <xdr:cNvSpPr txBox="1">
          <a:spLocks noChangeArrowheads="1"/>
        </xdr:cNvSpPr>
      </xdr:nvSpPr>
      <xdr:spPr bwMode="auto">
        <a:xfrm>
          <a:off x="4743450" y="323850"/>
          <a:ext cx="9715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704850</xdr:colOff>
      <xdr:row>2</xdr:row>
      <xdr:rowOff>0</xdr:rowOff>
    </xdr:from>
    <xdr:to>
      <xdr:col>6</xdr:col>
      <xdr:colOff>590550</xdr:colOff>
      <xdr:row>6</xdr:row>
      <xdr:rowOff>9525</xdr:rowOff>
    </xdr:to>
    <xdr:sp macro="" textlink="">
      <xdr:nvSpPr>
        <xdr:cNvPr id="9" name="Text Box 4"/>
        <xdr:cNvSpPr txBox="1">
          <a:spLocks noChangeArrowheads="1"/>
        </xdr:cNvSpPr>
      </xdr:nvSpPr>
      <xdr:spPr bwMode="auto">
        <a:xfrm>
          <a:off x="4743450" y="323850"/>
          <a:ext cx="9715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704850</xdr:colOff>
      <xdr:row>2</xdr:row>
      <xdr:rowOff>0</xdr:rowOff>
    </xdr:from>
    <xdr:to>
      <xdr:col>6</xdr:col>
      <xdr:colOff>590550</xdr:colOff>
      <xdr:row>6</xdr:row>
      <xdr:rowOff>9525</xdr:rowOff>
    </xdr:to>
    <xdr:sp macro="" textlink="">
      <xdr:nvSpPr>
        <xdr:cNvPr id="10" name="Text Box 4"/>
        <xdr:cNvSpPr txBox="1">
          <a:spLocks noChangeArrowheads="1"/>
        </xdr:cNvSpPr>
      </xdr:nvSpPr>
      <xdr:spPr bwMode="auto">
        <a:xfrm>
          <a:off x="4743450" y="323850"/>
          <a:ext cx="9715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704850</xdr:colOff>
      <xdr:row>2</xdr:row>
      <xdr:rowOff>0</xdr:rowOff>
    </xdr:from>
    <xdr:to>
      <xdr:col>6</xdr:col>
      <xdr:colOff>590550</xdr:colOff>
      <xdr:row>6</xdr:row>
      <xdr:rowOff>9525</xdr:rowOff>
    </xdr:to>
    <xdr:sp macro="" textlink="">
      <xdr:nvSpPr>
        <xdr:cNvPr id="11" name="Text Box 4"/>
        <xdr:cNvSpPr txBox="1">
          <a:spLocks noChangeArrowheads="1"/>
        </xdr:cNvSpPr>
      </xdr:nvSpPr>
      <xdr:spPr bwMode="auto">
        <a:xfrm>
          <a:off x="4743450" y="323850"/>
          <a:ext cx="9715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</xdr:col>
      <xdr:colOff>223629</xdr:colOff>
      <xdr:row>1</xdr:row>
      <xdr:rowOff>91109</xdr:rowOff>
    </xdr:from>
    <xdr:to>
      <xdr:col>3</xdr:col>
      <xdr:colOff>1057176</xdr:colOff>
      <xdr:row>6</xdr:row>
      <xdr:rowOff>179343</xdr:rowOff>
    </xdr:to>
    <xdr:pic>
      <xdr:nvPicPr>
        <xdr:cNvPr id="12" name="Imagen 11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366504" y="253034"/>
          <a:ext cx="2309922" cy="117408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1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715203</xdr:colOff>
      <xdr:row>4</xdr:row>
      <xdr:rowOff>152400</xdr:rowOff>
    </xdr:to>
    <xdr:pic>
      <xdr:nvPicPr>
        <xdr:cNvPr id="14" name="Imagen 1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6728" cy="8191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4</xdr:col>
      <xdr:colOff>704850</xdr:colOff>
      <xdr:row>1</xdr:row>
      <xdr:rowOff>0</xdr:rowOff>
    </xdr:from>
    <xdr:to>
      <xdr:col>6</xdr:col>
      <xdr:colOff>590550</xdr:colOff>
      <xdr:row>5</xdr:row>
      <xdr:rowOff>9525</xdr:rowOff>
    </xdr:to>
    <xdr:sp macro="" textlink="">
      <xdr:nvSpPr>
        <xdr:cNvPr id="15" name="Text Box 4"/>
        <xdr:cNvSpPr txBox="1">
          <a:spLocks noChangeArrowheads="1"/>
        </xdr:cNvSpPr>
      </xdr:nvSpPr>
      <xdr:spPr bwMode="auto">
        <a:xfrm>
          <a:off x="4743450" y="161925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704850</xdr:colOff>
      <xdr:row>1</xdr:row>
      <xdr:rowOff>0</xdr:rowOff>
    </xdr:from>
    <xdr:to>
      <xdr:col>6</xdr:col>
      <xdr:colOff>590550</xdr:colOff>
      <xdr:row>5</xdr:row>
      <xdr:rowOff>9525</xdr:rowOff>
    </xdr:to>
    <xdr:sp macro="" textlink="">
      <xdr:nvSpPr>
        <xdr:cNvPr id="16" name="Text Box 4"/>
        <xdr:cNvSpPr txBox="1">
          <a:spLocks noChangeArrowheads="1"/>
        </xdr:cNvSpPr>
      </xdr:nvSpPr>
      <xdr:spPr bwMode="auto">
        <a:xfrm>
          <a:off x="4743450" y="161925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704850</xdr:colOff>
      <xdr:row>1</xdr:row>
      <xdr:rowOff>0</xdr:rowOff>
    </xdr:from>
    <xdr:to>
      <xdr:col>6</xdr:col>
      <xdr:colOff>590550</xdr:colOff>
      <xdr:row>5</xdr:row>
      <xdr:rowOff>9525</xdr:rowOff>
    </xdr:to>
    <xdr:sp macro="" textlink="">
      <xdr:nvSpPr>
        <xdr:cNvPr id="17" name="Text Box 4"/>
        <xdr:cNvSpPr txBox="1">
          <a:spLocks noChangeArrowheads="1"/>
        </xdr:cNvSpPr>
      </xdr:nvSpPr>
      <xdr:spPr bwMode="auto">
        <a:xfrm>
          <a:off x="4743450" y="161925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704850</xdr:colOff>
      <xdr:row>1</xdr:row>
      <xdr:rowOff>0</xdr:rowOff>
    </xdr:from>
    <xdr:to>
      <xdr:col>6</xdr:col>
      <xdr:colOff>590550</xdr:colOff>
      <xdr:row>5</xdr:row>
      <xdr:rowOff>9525</xdr:rowOff>
    </xdr:to>
    <xdr:sp macro="" textlink="">
      <xdr:nvSpPr>
        <xdr:cNvPr id="18" name="Text Box 4"/>
        <xdr:cNvSpPr txBox="1">
          <a:spLocks noChangeArrowheads="1"/>
        </xdr:cNvSpPr>
      </xdr:nvSpPr>
      <xdr:spPr bwMode="auto">
        <a:xfrm>
          <a:off x="4743450" y="161925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317638</xdr:colOff>
      <xdr:row>4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6728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5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6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1</xdr:row>
      <xdr:rowOff>0</xdr:rowOff>
    </xdr:from>
    <xdr:to>
      <xdr:col>6</xdr:col>
      <xdr:colOff>590550</xdr:colOff>
      <xdr:row>5</xdr:row>
      <xdr:rowOff>9525</xdr:rowOff>
    </xdr:to>
    <xdr:sp macro="" textlink="">
      <xdr:nvSpPr>
        <xdr:cNvPr id="7" name="Text Box 4"/>
        <xdr:cNvSpPr txBox="1">
          <a:spLocks noChangeArrowheads="1"/>
        </xdr:cNvSpPr>
      </xdr:nvSpPr>
      <xdr:spPr bwMode="auto">
        <a:xfrm>
          <a:off x="4743450" y="161925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704850</xdr:colOff>
      <xdr:row>2</xdr:row>
      <xdr:rowOff>0</xdr:rowOff>
    </xdr:from>
    <xdr:to>
      <xdr:col>6</xdr:col>
      <xdr:colOff>590550</xdr:colOff>
      <xdr:row>6</xdr:row>
      <xdr:rowOff>9525</xdr:rowOff>
    </xdr:to>
    <xdr:sp macro="" textlink="">
      <xdr:nvSpPr>
        <xdr:cNvPr id="8" name="Text Box 4"/>
        <xdr:cNvSpPr txBox="1">
          <a:spLocks noChangeArrowheads="1"/>
        </xdr:cNvSpPr>
      </xdr:nvSpPr>
      <xdr:spPr bwMode="auto">
        <a:xfrm>
          <a:off x="4743450" y="323850"/>
          <a:ext cx="9715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704850</xdr:colOff>
      <xdr:row>2</xdr:row>
      <xdr:rowOff>0</xdr:rowOff>
    </xdr:from>
    <xdr:to>
      <xdr:col>6</xdr:col>
      <xdr:colOff>590550</xdr:colOff>
      <xdr:row>6</xdr:row>
      <xdr:rowOff>9525</xdr:rowOff>
    </xdr:to>
    <xdr:sp macro="" textlink="">
      <xdr:nvSpPr>
        <xdr:cNvPr id="9" name="Text Box 4"/>
        <xdr:cNvSpPr txBox="1">
          <a:spLocks noChangeArrowheads="1"/>
        </xdr:cNvSpPr>
      </xdr:nvSpPr>
      <xdr:spPr bwMode="auto">
        <a:xfrm>
          <a:off x="4743450" y="323850"/>
          <a:ext cx="9715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704850</xdr:colOff>
      <xdr:row>2</xdr:row>
      <xdr:rowOff>0</xdr:rowOff>
    </xdr:from>
    <xdr:to>
      <xdr:col>6</xdr:col>
      <xdr:colOff>590550</xdr:colOff>
      <xdr:row>6</xdr:row>
      <xdr:rowOff>9525</xdr:rowOff>
    </xdr:to>
    <xdr:sp macro="" textlink="">
      <xdr:nvSpPr>
        <xdr:cNvPr id="10" name="Text Box 4"/>
        <xdr:cNvSpPr txBox="1">
          <a:spLocks noChangeArrowheads="1"/>
        </xdr:cNvSpPr>
      </xdr:nvSpPr>
      <xdr:spPr bwMode="auto">
        <a:xfrm>
          <a:off x="4743450" y="323850"/>
          <a:ext cx="9715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704850</xdr:colOff>
      <xdr:row>2</xdr:row>
      <xdr:rowOff>0</xdr:rowOff>
    </xdr:from>
    <xdr:to>
      <xdr:col>6</xdr:col>
      <xdr:colOff>590550</xdr:colOff>
      <xdr:row>6</xdr:row>
      <xdr:rowOff>9525</xdr:rowOff>
    </xdr:to>
    <xdr:sp macro="" textlink="">
      <xdr:nvSpPr>
        <xdr:cNvPr id="11" name="Text Box 4"/>
        <xdr:cNvSpPr txBox="1">
          <a:spLocks noChangeArrowheads="1"/>
        </xdr:cNvSpPr>
      </xdr:nvSpPr>
      <xdr:spPr bwMode="auto">
        <a:xfrm>
          <a:off x="4743450" y="323850"/>
          <a:ext cx="9715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</xdr:col>
      <xdr:colOff>223629</xdr:colOff>
      <xdr:row>1</xdr:row>
      <xdr:rowOff>91109</xdr:rowOff>
    </xdr:from>
    <xdr:to>
      <xdr:col>3</xdr:col>
      <xdr:colOff>1057176</xdr:colOff>
      <xdr:row>6</xdr:row>
      <xdr:rowOff>179343</xdr:rowOff>
    </xdr:to>
    <xdr:pic>
      <xdr:nvPicPr>
        <xdr:cNvPr id="12" name="Imagen 11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366504" y="253034"/>
          <a:ext cx="2309922" cy="117408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1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317638</xdr:colOff>
      <xdr:row>4</xdr:row>
      <xdr:rowOff>152400</xdr:rowOff>
    </xdr:to>
    <xdr:pic>
      <xdr:nvPicPr>
        <xdr:cNvPr id="14" name="Imagen 1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6728" cy="8191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4</xdr:col>
      <xdr:colOff>704850</xdr:colOff>
      <xdr:row>1</xdr:row>
      <xdr:rowOff>0</xdr:rowOff>
    </xdr:from>
    <xdr:to>
      <xdr:col>6</xdr:col>
      <xdr:colOff>590550</xdr:colOff>
      <xdr:row>5</xdr:row>
      <xdr:rowOff>9525</xdr:rowOff>
    </xdr:to>
    <xdr:sp macro="" textlink="">
      <xdr:nvSpPr>
        <xdr:cNvPr id="15" name="Text Box 4"/>
        <xdr:cNvSpPr txBox="1">
          <a:spLocks noChangeArrowheads="1"/>
        </xdr:cNvSpPr>
      </xdr:nvSpPr>
      <xdr:spPr bwMode="auto">
        <a:xfrm>
          <a:off x="4743450" y="161925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704850</xdr:colOff>
      <xdr:row>1</xdr:row>
      <xdr:rowOff>0</xdr:rowOff>
    </xdr:from>
    <xdr:to>
      <xdr:col>6</xdr:col>
      <xdr:colOff>590550</xdr:colOff>
      <xdr:row>5</xdr:row>
      <xdr:rowOff>9525</xdr:rowOff>
    </xdr:to>
    <xdr:sp macro="" textlink="">
      <xdr:nvSpPr>
        <xdr:cNvPr id="16" name="Text Box 4"/>
        <xdr:cNvSpPr txBox="1">
          <a:spLocks noChangeArrowheads="1"/>
        </xdr:cNvSpPr>
      </xdr:nvSpPr>
      <xdr:spPr bwMode="auto">
        <a:xfrm>
          <a:off x="4743450" y="161925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704850</xdr:colOff>
      <xdr:row>1</xdr:row>
      <xdr:rowOff>0</xdr:rowOff>
    </xdr:from>
    <xdr:to>
      <xdr:col>6</xdr:col>
      <xdr:colOff>590550</xdr:colOff>
      <xdr:row>5</xdr:row>
      <xdr:rowOff>9525</xdr:rowOff>
    </xdr:to>
    <xdr:sp macro="" textlink="">
      <xdr:nvSpPr>
        <xdr:cNvPr id="17" name="Text Box 4"/>
        <xdr:cNvSpPr txBox="1">
          <a:spLocks noChangeArrowheads="1"/>
        </xdr:cNvSpPr>
      </xdr:nvSpPr>
      <xdr:spPr bwMode="auto">
        <a:xfrm>
          <a:off x="4743450" y="161925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704850</xdr:colOff>
      <xdr:row>1</xdr:row>
      <xdr:rowOff>0</xdr:rowOff>
    </xdr:from>
    <xdr:to>
      <xdr:col>6</xdr:col>
      <xdr:colOff>590550</xdr:colOff>
      <xdr:row>5</xdr:row>
      <xdr:rowOff>9525</xdr:rowOff>
    </xdr:to>
    <xdr:sp macro="" textlink="">
      <xdr:nvSpPr>
        <xdr:cNvPr id="18" name="Text Box 4"/>
        <xdr:cNvSpPr txBox="1">
          <a:spLocks noChangeArrowheads="1"/>
        </xdr:cNvSpPr>
      </xdr:nvSpPr>
      <xdr:spPr bwMode="auto">
        <a:xfrm>
          <a:off x="4743450" y="161925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640660</xdr:colOff>
      <xdr:row>4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9213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5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6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1</xdr:row>
      <xdr:rowOff>0</xdr:rowOff>
    </xdr:from>
    <xdr:to>
      <xdr:col>6</xdr:col>
      <xdr:colOff>590550</xdr:colOff>
      <xdr:row>5</xdr:row>
      <xdr:rowOff>9525</xdr:rowOff>
    </xdr:to>
    <xdr:sp macro="" textlink="">
      <xdr:nvSpPr>
        <xdr:cNvPr id="7" name="Text Box 4"/>
        <xdr:cNvSpPr txBox="1">
          <a:spLocks noChangeArrowheads="1"/>
        </xdr:cNvSpPr>
      </xdr:nvSpPr>
      <xdr:spPr bwMode="auto">
        <a:xfrm>
          <a:off x="4743450" y="161925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704850</xdr:colOff>
      <xdr:row>2</xdr:row>
      <xdr:rowOff>0</xdr:rowOff>
    </xdr:from>
    <xdr:to>
      <xdr:col>6</xdr:col>
      <xdr:colOff>590550</xdr:colOff>
      <xdr:row>6</xdr:row>
      <xdr:rowOff>9525</xdr:rowOff>
    </xdr:to>
    <xdr:sp macro="" textlink="">
      <xdr:nvSpPr>
        <xdr:cNvPr id="8" name="Text Box 4"/>
        <xdr:cNvSpPr txBox="1">
          <a:spLocks noChangeArrowheads="1"/>
        </xdr:cNvSpPr>
      </xdr:nvSpPr>
      <xdr:spPr bwMode="auto">
        <a:xfrm>
          <a:off x="4743450" y="323850"/>
          <a:ext cx="9715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704850</xdr:colOff>
      <xdr:row>2</xdr:row>
      <xdr:rowOff>0</xdr:rowOff>
    </xdr:from>
    <xdr:to>
      <xdr:col>6</xdr:col>
      <xdr:colOff>590550</xdr:colOff>
      <xdr:row>6</xdr:row>
      <xdr:rowOff>9525</xdr:rowOff>
    </xdr:to>
    <xdr:sp macro="" textlink="">
      <xdr:nvSpPr>
        <xdr:cNvPr id="9" name="Text Box 4"/>
        <xdr:cNvSpPr txBox="1">
          <a:spLocks noChangeArrowheads="1"/>
        </xdr:cNvSpPr>
      </xdr:nvSpPr>
      <xdr:spPr bwMode="auto">
        <a:xfrm>
          <a:off x="4743450" y="323850"/>
          <a:ext cx="9715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704850</xdr:colOff>
      <xdr:row>2</xdr:row>
      <xdr:rowOff>0</xdr:rowOff>
    </xdr:from>
    <xdr:to>
      <xdr:col>6</xdr:col>
      <xdr:colOff>590550</xdr:colOff>
      <xdr:row>6</xdr:row>
      <xdr:rowOff>9525</xdr:rowOff>
    </xdr:to>
    <xdr:sp macro="" textlink="">
      <xdr:nvSpPr>
        <xdr:cNvPr id="10" name="Text Box 4"/>
        <xdr:cNvSpPr txBox="1">
          <a:spLocks noChangeArrowheads="1"/>
        </xdr:cNvSpPr>
      </xdr:nvSpPr>
      <xdr:spPr bwMode="auto">
        <a:xfrm>
          <a:off x="4743450" y="323850"/>
          <a:ext cx="9715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704850</xdr:colOff>
      <xdr:row>2</xdr:row>
      <xdr:rowOff>0</xdr:rowOff>
    </xdr:from>
    <xdr:to>
      <xdr:col>6</xdr:col>
      <xdr:colOff>590550</xdr:colOff>
      <xdr:row>6</xdr:row>
      <xdr:rowOff>9525</xdr:rowOff>
    </xdr:to>
    <xdr:sp macro="" textlink="">
      <xdr:nvSpPr>
        <xdr:cNvPr id="11" name="Text Box 4"/>
        <xdr:cNvSpPr txBox="1">
          <a:spLocks noChangeArrowheads="1"/>
        </xdr:cNvSpPr>
      </xdr:nvSpPr>
      <xdr:spPr bwMode="auto">
        <a:xfrm>
          <a:off x="4743450" y="323850"/>
          <a:ext cx="9715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</xdr:col>
      <xdr:colOff>223629</xdr:colOff>
      <xdr:row>1</xdr:row>
      <xdr:rowOff>91109</xdr:rowOff>
    </xdr:from>
    <xdr:to>
      <xdr:col>3</xdr:col>
      <xdr:colOff>1057176</xdr:colOff>
      <xdr:row>6</xdr:row>
      <xdr:rowOff>179343</xdr:rowOff>
    </xdr:to>
    <xdr:pic>
      <xdr:nvPicPr>
        <xdr:cNvPr id="12" name="Imagen 11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366504" y="253034"/>
          <a:ext cx="2309922" cy="117408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1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640660</xdr:colOff>
      <xdr:row>4</xdr:row>
      <xdr:rowOff>152400</xdr:rowOff>
    </xdr:to>
    <xdr:pic>
      <xdr:nvPicPr>
        <xdr:cNvPr id="14" name="Imagen 1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9213" cy="8191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4</xdr:col>
      <xdr:colOff>704850</xdr:colOff>
      <xdr:row>1</xdr:row>
      <xdr:rowOff>0</xdr:rowOff>
    </xdr:from>
    <xdr:to>
      <xdr:col>6</xdr:col>
      <xdr:colOff>590550</xdr:colOff>
      <xdr:row>5</xdr:row>
      <xdr:rowOff>9525</xdr:rowOff>
    </xdr:to>
    <xdr:sp macro="" textlink="">
      <xdr:nvSpPr>
        <xdr:cNvPr id="15" name="Text Box 4"/>
        <xdr:cNvSpPr txBox="1">
          <a:spLocks noChangeArrowheads="1"/>
        </xdr:cNvSpPr>
      </xdr:nvSpPr>
      <xdr:spPr bwMode="auto">
        <a:xfrm>
          <a:off x="4743450" y="161925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704850</xdr:colOff>
      <xdr:row>1</xdr:row>
      <xdr:rowOff>0</xdr:rowOff>
    </xdr:from>
    <xdr:to>
      <xdr:col>6</xdr:col>
      <xdr:colOff>590550</xdr:colOff>
      <xdr:row>5</xdr:row>
      <xdr:rowOff>9525</xdr:rowOff>
    </xdr:to>
    <xdr:sp macro="" textlink="">
      <xdr:nvSpPr>
        <xdr:cNvPr id="16" name="Text Box 4"/>
        <xdr:cNvSpPr txBox="1">
          <a:spLocks noChangeArrowheads="1"/>
        </xdr:cNvSpPr>
      </xdr:nvSpPr>
      <xdr:spPr bwMode="auto">
        <a:xfrm>
          <a:off x="4743450" y="161925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704850</xdr:colOff>
      <xdr:row>1</xdr:row>
      <xdr:rowOff>0</xdr:rowOff>
    </xdr:from>
    <xdr:to>
      <xdr:col>6</xdr:col>
      <xdr:colOff>590550</xdr:colOff>
      <xdr:row>5</xdr:row>
      <xdr:rowOff>9525</xdr:rowOff>
    </xdr:to>
    <xdr:sp macro="" textlink="">
      <xdr:nvSpPr>
        <xdr:cNvPr id="17" name="Text Box 4"/>
        <xdr:cNvSpPr txBox="1">
          <a:spLocks noChangeArrowheads="1"/>
        </xdr:cNvSpPr>
      </xdr:nvSpPr>
      <xdr:spPr bwMode="auto">
        <a:xfrm>
          <a:off x="4743450" y="161925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704850</xdr:colOff>
      <xdr:row>1</xdr:row>
      <xdr:rowOff>0</xdr:rowOff>
    </xdr:from>
    <xdr:to>
      <xdr:col>6</xdr:col>
      <xdr:colOff>590550</xdr:colOff>
      <xdr:row>5</xdr:row>
      <xdr:rowOff>9525</xdr:rowOff>
    </xdr:to>
    <xdr:sp macro="" textlink="">
      <xdr:nvSpPr>
        <xdr:cNvPr id="18" name="Text Box 4"/>
        <xdr:cNvSpPr txBox="1">
          <a:spLocks noChangeArrowheads="1"/>
        </xdr:cNvSpPr>
      </xdr:nvSpPr>
      <xdr:spPr bwMode="auto">
        <a:xfrm>
          <a:off x="4743450" y="161925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640660</xdr:colOff>
      <xdr:row>4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8385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5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6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1</xdr:row>
      <xdr:rowOff>0</xdr:rowOff>
    </xdr:from>
    <xdr:to>
      <xdr:col>6</xdr:col>
      <xdr:colOff>590550</xdr:colOff>
      <xdr:row>5</xdr:row>
      <xdr:rowOff>9525</xdr:rowOff>
    </xdr:to>
    <xdr:sp macro="" textlink="">
      <xdr:nvSpPr>
        <xdr:cNvPr id="7" name="Text Box 4"/>
        <xdr:cNvSpPr txBox="1">
          <a:spLocks noChangeArrowheads="1"/>
        </xdr:cNvSpPr>
      </xdr:nvSpPr>
      <xdr:spPr bwMode="auto">
        <a:xfrm>
          <a:off x="4743450" y="161925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704850</xdr:colOff>
      <xdr:row>2</xdr:row>
      <xdr:rowOff>0</xdr:rowOff>
    </xdr:from>
    <xdr:to>
      <xdr:col>6</xdr:col>
      <xdr:colOff>590550</xdr:colOff>
      <xdr:row>6</xdr:row>
      <xdr:rowOff>9525</xdr:rowOff>
    </xdr:to>
    <xdr:sp macro="" textlink="">
      <xdr:nvSpPr>
        <xdr:cNvPr id="8" name="Text Box 4"/>
        <xdr:cNvSpPr txBox="1">
          <a:spLocks noChangeArrowheads="1"/>
        </xdr:cNvSpPr>
      </xdr:nvSpPr>
      <xdr:spPr bwMode="auto">
        <a:xfrm>
          <a:off x="4743450" y="323850"/>
          <a:ext cx="9715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704850</xdr:colOff>
      <xdr:row>2</xdr:row>
      <xdr:rowOff>0</xdr:rowOff>
    </xdr:from>
    <xdr:to>
      <xdr:col>6</xdr:col>
      <xdr:colOff>590550</xdr:colOff>
      <xdr:row>6</xdr:row>
      <xdr:rowOff>9525</xdr:rowOff>
    </xdr:to>
    <xdr:sp macro="" textlink="">
      <xdr:nvSpPr>
        <xdr:cNvPr id="9" name="Text Box 4"/>
        <xdr:cNvSpPr txBox="1">
          <a:spLocks noChangeArrowheads="1"/>
        </xdr:cNvSpPr>
      </xdr:nvSpPr>
      <xdr:spPr bwMode="auto">
        <a:xfrm>
          <a:off x="4743450" y="323850"/>
          <a:ext cx="9715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704850</xdr:colOff>
      <xdr:row>2</xdr:row>
      <xdr:rowOff>0</xdr:rowOff>
    </xdr:from>
    <xdr:to>
      <xdr:col>6</xdr:col>
      <xdr:colOff>590550</xdr:colOff>
      <xdr:row>6</xdr:row>
      <xdr:rowOff>9525</xdr:rowOff>
    </xdr:to>
    <xdr:sp macro="" textlink="">
      <xdr:nvSpPr>
        <xdr:cNvPr id="10" name="Text Box 4"/>
        <xdr:cNvSpPr txBox="1">
          <a:spLocks noChangeArrowheads="1"/>
        </xdr:cNvSpPr>
      </xdr:nvSpPr>
      <xdr:spPr bwMode="auto">
        <a:xfrm>
          <a:off x="4743450" y="323850"/>
          <a:ext cx="9715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704850</xdr:colOff>
      <xdr:row>2</xdr:row>
      <xdr:rowOff>0</xdr:rowOff>
    </xdr:from>
    <xdr:to>
      <xdr:col>6</xdr:col>
      <xdr:colOff>590550</xdr:colOff>
      <xdr:row>6</xdr:row>
      <xdr:rowOff>9525</xdr:rowOff>
    </xdr:to>
    <xdr:sp macro="" textlink="">
      <xdr:nvSpPr>
        <xdr:cNvPr id="11" name="Text Box 4"/>
        <xdr:cNvSpPr txBox="1">
          <a:spLocks noChangeArrowheads="1"/>
        </xdr:cNvSpPr>
      </xdr:nvSpPr>
      <xdr:spPr bwMode="auto">
        <a:xfrm>
          <a:off x="4743450" y="323850"/>
          <a:ext cx="9715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</xdr:col>
      <xdr:colOff>223629</xdr:colOff>
      <xdr:row>1</xdr:row>
      <xdr:rowOff>91109</xdr:rowOff>
    </xdr:from>
    <xdr:to>
      <xdr:col>3</xdr:col>
      <xdr:colOff>1057176</xdr:colOff>
      <xdr:row>6</xdr:row>
      <xdr:rowOff>179343</xdr:rowOff>
    </xdr:to>
    <xdr:pic>
      <xdr:nvPicPr>
        <xdr:cNvPr id="12" name="Imagen 11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366504" y="253034"/>
          <a:ext cx="2309922" cy="117408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1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640660</xdr:colOff>
      <xdr:row>4</xdr:row>
      <xdr:rowOff>152400</xdr:rowOff>
    </xdr:to>
    <xdr:pic>
      <xdr:nvPicPr>
        <xdr:cNvPr id="14" name="Imagen 13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8385" cy="8191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4</xdr:col>
      <xdr:colOff>704850</xdr:colOff>
      <xdr:row>1</xdr:row>
      <xdr:rowOff>0</xdr:rowOff>
    </xdr:from>
    <xdr:to>
      <xdr:col>6</xdr:col>
      <xdr:colOff>590550</xdr:colOff>
      <xdr:row>5</xdr:row>
      <xdr:rowOff>9525</xdr:rowOff>
    </xdr:to>
    <xdr:sp macro="" textlink="">
      <xdr:nvSpPr>
        <xdr:cNvPr id="15" name="Text Box 4"/>
        <xdr:cNvSpPr txBox="1">
          <a:spLocks noChangeArrowheads="1"/>
        </xdr:cNvSpPr>
      </xdr:nvSpPr>
      <xdr:spPr bwMode="auto">
        <a:xfrm>
          <a:off x="4743450" y="161925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704850</xdr:colOff>
      <xdr:row>1</xdr:row>
      <xdr:rowOff>0</xdr:rowOff>
    </xdr:from>
    <xdr:to>
      <xdr:col>6</xdr:col>
      <xdr:colOff>590550</xdr:colOff>
      <xdr:row>5</xdr:row>
      <xdr:rowOff>9525</xdr:rowOff>
    </xdr:to>
    <xdr:sp macro="" textlink="">
      <xdr:nvSpPr>
        <xdr:cNvPr id="16" name="Text Box 4"/>
        <xdr:cNvSpPr txBox="1">
          <a:spLocks noChangeArrowheads="1"/>
        </xdr:cNvSpPr>
      </xdr:nvSpPr>
      <xdr:spPr bwMode="auto">
        <a:xfrm>
          <a:off x="4743450" y="161925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704850</xdr:colOff>
      <xdr:row>1</xdr:row>
      <xdr:rowOff>0</xdr:rowOff>
    </xdr:from>
    <xdr:to>
      <xdr:col>6</xdr:col>
      <xdr:colOff>590550</xdr:colOff>
      <xdr:row>5</xdr:row>
      <xdr:rowOff>9525</xdr:rowOff>
    </xdr:to>
    <xdr:sp macro="" textlink="">
      <xdr:nvSpPr>
        <xdr:cNvPr id="17" name="Text Box 4"/>
        <xdr:cNvSpPr txBox="1">
          <a:spLocks noChangeArrowheads="1"/>
        </xdr:cNvSpPr>
      </xdr:nvSpPr>
      <xdr:spPr bwMode="auto">
        <a:xfrm>
          <a:off x="4743450" y="161925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704850</xdr:colOff>
      <xdr:row>1</xdr:row>
      <xdr:rowOff>0</xdr:rowOff>
    </xdr:from>
    <xdr:to>
      <xdr:col>6</xdr:col>
      <xdr:colOff>590550</xdr:colOff>
      <xdr:row>5</xdr:row>
      <xdr:rowOff>9525</xdr:rowOff>
    </xdr:to>
    <xdr:sp macro="" textlink="">
      <xdr:nvSpPr>
        <xdr:cNvPr id="18" name="Text Box 4"/>
        <xdr:cNvSpPr txBox="1">
          <a:spLocks noChangeArrowheads="1"/>
        </xdr:cNvSpPr>
      </xdr:nvSpPr>
      <xdr:spPr bwMode="auto">
        <a:xfrm>
          <a:off x="4743450" y="161925"/>
          <a:ext cx="9715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741891</xdr:colOff>
      <xdr:row>4</xdr:row>
      <xdr:rowOff>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5900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357187</xdr:colOff>
      <xdr:row>1</xdr:row>
      <xdr:rowOff>132292</xdr:rowOff>
    </xdr:from>
    <xdr:to>
      <xdr:col>3</xdr:col>
      <xdr:colOff>1183372</xdr:colOff>
      <xdr:row>6</xdr:row>
      <xdr:rowOff>87406</xdr:rowOff>
    </xdr:to>
    <xdr:pic>
      <xdr:nvPicPr>
        <xdr:cNvPr id="6" name="Imagen 5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502708" y="291042"/>
          <a:ext cx="2307852" cy="103990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4171950" y="2124075"/>
          <a:ext cx="0" cy="0"/>
        </a:xfrm>
        <a:prstGeom prst="lef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704850</xdr:colOff>
      <xdr:row>0</xdr:row>
      <xdr:rowOff>0</xdr:rowOff>
    </xdr:from>
    <xdr:to>
      <xdr:col>6</xdr:col>
      <xdr:colOff>590550</xdr:colOff>
      <xdr:row>4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4743450" y="0"/>
          <a:ext cx="971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18</xdr:col>
      <xdr:colOff>47625</xdr:colOff>
      <xdr:row>0</xdr:row>
      <xdr:rowOff>114299</xdr:rowOff>
    </xdr:from>
    <xdr:to>
      <xdr:col>19</xdr:col>
      <xdr:colOff>847725</xdr:colOff>
      <xdr:row>4</xdr:row>
      <xdr:rowOff>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4" t="25376" r="4753" b="18233"/>
        <a:stretch/>
      </xdr:blipFill>
      <xdr:spPr bwMode="auto">
        <a:xfrm>
          <a:off x="12477750" y="114299"/>
          <a:ext cx="1485900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1523440</xdr:colOff>
      <xdr:row>5</xdr:row>
      <xdr:rowOff>143435</xdr:rowOff>
    </xdr:to>
    <xdr:pic>
      <xdr:nvPicPr>
        <xdr:cNvPr id="6" name="Imagen 5"/>
        <xdr:cNvPicPr/>
      </xdr:nvPicPr>
      <xdr:blipFill rotWithShape="1">
        <a:blip xmlns:r="http://schemas.openxmlformats.org/officeDocument/2006/relationships" r:embed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l="8334" t="3080" r="59058" b="86093"/>
        <a:stretch/>
      </xdr:blipFill>
      <xdr:spPr bwMode="auto">
        <a:xfrm>
          <a:off x="840441" y="156882"/>
          <a:ext cx="2307852" cy="103990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tabColor rgb="FF92D050"/>
    <pageSetUpPr fitToPage="1"/>
  </sheetPr>
  <dimension ref="B1:Y52"/>
  <sheetViews>
    <sheetView tabSelected="1" zoomScaleNormal="100" workbookViewId="0">
      <selection activeCell="B2" sqref="B2"/>
    </sheetView>
  </sheetViews>
  <sheetFormatPr baseColWidth="10" defaultRowHeight="12.75" x14ac:dyDescent="0.2"/>
  <cols>
    <col min="1" max="1" width="7.28515625" customWidth="1"/>
    <col min="2" max="2" width="10.42578125" customWidth="1"/>
    <col min="3" max="3" width="11.7109375" customWidth="1"/>
    <col min="4" max="4" width="38.28515625" customWidth="1"/>
    <col min="5" max="5" width="8.5703125" customWidth="1"/>
    <col min="6" max="6" width="8.28515625" customWidth="1"/>
    <col min="7" max="7" width="9.42578125" style="4" customWidth="1"/>
    <col min="8" max="8" width="9.140625" customWidth="1"/>
    <col min="9" max="9" width="8.42578125" style="4" customWidth="1"/>
    <col min="10" max="10" width="11.42578125" customWidth="1"/>
    <col min="11" max="11" width="8.7109375" customWidth="1"/>
    <col min="12" max="12" width="9.140625" customWidth="1"/>
    <col min="13" max="13" width="10" customWidth="1"/>
    <col min="14" max="14" width="11.85546875" customWidth="1"/>
    <col min="15" max="15" width="9.85546875" style="4" customWidth="1"/>
    <col min="16" max="16" width="12.140625" customWidth="1"/>
    <col min="17" max="17" width="12.28515625" customWidth="1"/>
    <col min="18" max="18" width="11.28515625" customWidth="1"/>
    <col min="19" max="19" width="10.28515625" customWidth="1"/>
    <col min="20" max="20" width="13.85546875" customWidth="1"/>
  </cols>
  <sheetData>
    <row r="1" spans="2:25" s="2" customFormat="1" x14ac:dyDescent="0.2">
      <c r="C1" s="3"/>
      <c r="D1" s="4"/>
      <c r="E1" s="5"/>
      <c r="F1" s="5"/>
      <c r="G1" s="13"/>
      <c r="H1" s="5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5"/>
      <c r="E2" s="5"/>
      <c r="F2" s="5"/>
      <c r="G2" s="13"/>
      <c r="H2" s="5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5"/>
      <c r="E3" s="5"/>
      <c r="F3" s="5"/>
      <c r="G3" s="13"/>
      <c r="H3" s="5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5"/>
      <c r="E4" s="5"/>
      <c r="F4" s="5"/>
      <c r="G4" s="13"/>
      <c r="H4" s="5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x14ac:dyDescent="0.2">
      <c r="B8" s="107" t="s">
        <v>136</v>
      </c>
      <c r="C8" s="107"/>
      <c r="D8" s="169"/>
      <c r="E8" s="108"/>
      <c r="F8" s="108"/>
      <c r="G8" s="108"/>
      <c r="H8" s="108"/>
      <c r="I8" s="108"/>
      <c r="J8" s="108"/>
      <c r="K8" s="108"/>
      <c r="M8" s="6"/>
      <c r="N8" s="6"/>
      <c r="O8" s="6"/>
      <c r="P8" s="6"/>
      <c r="Q8" s="6"/>
      <c r="R8" s="6"/>
      <c r="S8" s="172" t="s">
        <v>135</v>
      </c>
      <c r="T8" s="172"/>
      <c r="U8" s="6"/>
      <c r="V8" s="6"/>
      <c r="W8" s="6"/>
      <c r="X8" s="6"/>
      <c r="Y8" s="6"/>
    </row>
    <row r="9" spans="2:25" s="44" customFormat="1" ht="13.5" thickBot="1" x14ac:dyDescent="0.25">
      <c r="G9" s="45"/>
      <c r="I9" s="45"/>
      <c r="O9" s="45"/>
    </row>
    <row r="10" spans="2:25" s="44" customFormat="1" ht="29.25" customHeight="1" thickBot="1" x14ac:dyDescent="0.25">
      <c r="B10" s="46" t="s">
        <v>0</v>
      </c>
      <c r="C10" s="47" t="s">
        <v>2</v>
      </c>
      <c r="D10" s="47" t="s">
        <v>4</v>
      </c>
      <c r="E10" s="47" t="s">
        <v>3</v>
      </c>
      <c r="F10" s="48" t="s">
        <v>5</v>
      </c>
      <c r="G10" s="48" t="s">
        <v>6</v>
      </c>
      <c r="H10" s="48" t="s">
        <v>7</v>
      </c>
      <c r="I10" s="48" t="s">
        <v>8</v>
      </c>
      <c r="J10" s="47" t="s">
        <v>9</v>
      </c>
      <c r="K10" s="47" t="s">
        <v>10</v>
      </c>
      <c r="L10" s="48" t="s">
        <v>11</v>
      </c>
      <c r="M10" s="47" t="s">
        <v>12</v>
      </c>
      <c r="N10" s="47" t="s">
        <v>13</v>
      </c>
      <c r="O10" s="81" t="s">
        <v>14</v>
      </c>
      <c r="P10" s="81" t="s">
        <v>15</v>
      </c>
      <c r="Q10" s="81" t="s">
        <v>16</v>
      </c>
      <c r="R10" s="47" t="s">
        <v>1</v>
      </c>
      <c r="S10" s="49" t="s">
        <v>20</v>
      </c>
      <c r="T10" s="50" t="s">
        <v>22</v>
      </c>
    </row>
    <row r="11" spans="2:25" s="44" customFormat="1" x14ac:dyDescent="0.2">
      <c r="B11" s="30">
        <v>1</v>
      </c>
      <c r="C11" s="51" t="s">
        <v>39</v>
      </c>
      <c r="D11" s="31" t="s">
        <v>330</v>
      </c>
      <c r="E11" s="30" t="s">
        <v>40</v>
      </c>
      <c r="F11" s="73">
        <v>15</v>
      </c>
      <c r="G11" s="73"/>
      <c r="H11" s="73"/>
      <c r="I11" s="30">
        <v>20</v>
      </c>
      <c r="J11" s="52"/>
      <c r="K11" s="52"/>
      <c r="L11" s="77">
        <v>20</v>
      </c>
      <c r="M11" s="76"/>
      <c r="N11" s="77"/>
      <c r="O11" s="52">
        <v>15</v>
      </c>
      <c r="P11" s="53"/>
      <c r="Q11" s="53"/>
      <c r="R11" s="52">
        <f>SUM(F11:Q11)</f>
        <v>70</v>
      </c>
      <c r="S11" s="103">
        <v>7.9</v>
      </c>
      <c r="T11" s="104">
        <f>S11*R11</f>
        <v>553</v>
      </c>
    </row>
    <row r="12" spans="2:25" s="44" customFormat="1" x14ac:dyDescent="0.2">
      <c r="B12" s="30">
        <v>2</v>
      </c>
      <c r="C12" s="30" t="s">
        <v>39</v>
      </c>
      <c r="D12" s="31" t="s">
        <v>331</v>
      </c>
      <c r="E12" s="30" t="s">
        <v>40</v>
      </c>
      <c r="F12" s="73">
        <v>10</v>
      </c>
      <c r="G12" s="73"/>
      <c r="H12" s="73"/>
      <c r="I12" s="30">
        <v>10</v>
      </c>
      <c r="J12" s="30"/>
      <c r="K12" s="30"/>
      <c r="L12" s="73">
        <v>15</v>
      </c>
      <c r="M12" s="78"/>
      <c r="N12" s="73"/>
      <c r="O12" s="30">
        <v>10</v>
      </c>
      <c r="P12" s="56"/>
      <c r="Q12" s="56"/>
      <c r="R12" s="30">
        <f>+SUM(F12:Q12)</f>
        <v>45</v>
      </c>
      <c r="S12" s="105">
        <v>8.9</v>
      </c>
      <c r="T12" s="58">
        <f>+S12*R12</f>
        <v>400.5</v>
      </c>
    </row>
    <row r="13" spans="2:25" s="44" customFormat="1" x14ac:dyDescent="0.2">
      <c r="B13" s="30">
        <v>3</v>
      </c>
      <c r="C13" s="30" t="s">
        <v>39</v>
      </c>
      <c r="D13" s="31" t="s">
        <v>332</v>
      </c>
      <c r="E13" s="30" t="s">
        <v>40</v>
      </c>
      <c r="F13" s="73">
        <v>15</v>
      </c>
      <c r="G13" s="73"/>
      <c r="H13" s="73"/>
      <c r="I13" s="30">
        <v>20</v>
      </c>
      <c r="J13" s="30"/>
      <c r="K13" s="30"/>
      <c r="L13" s="73">
        <v>15</v>
      </c>
      <c r="M13" s="78"/>
      <c r="N13" s="73"/>
      <c r="O13" s="30">
        <v>15</v>
      </c>
      <c r="P13" s="56"/>
      <c r="Q13" s="56"/>
      <c r="R13" s="30">
        <f>+SUM(F13:Q13)</f>
        <v>65</v>
      </c>
      <c r="S13" s="105">
        <v>39.9</v>
      </c>
      <c r="T13" s="58">
        <f>+S13*R13</f>
        <v>2593.5</v>
      </c>
    </row>
    <row r="14" spans="2:25" s="44" customFormat="1" x14ac:dyDescent="0.2">
      <c r="B14" s="30">
        <v>4</v>
      </c>
      <c r="C14" s="30" t="s">
        <v>39</v>
      </c>
      <c r="D14" s="31" t="s">
        <v>23</v>
      </c>
      <c r="E14" s="30" t="s">
        <v>41</v>
      </c>
      <c r="F14" s="73">
        <v>25</v>
      </c>
      <c r="G14" s="73"/>
      <c r="H14" s="73"/>
      <c r="I14" s="30">
        <v>25</v>
      </c>
      <c r="J14" s="30"/>
      <c r="K14" s="30"/>
      <c r="L14" s="73">
        <v>15</v>
      </c>
      <c r="M14" s="78"/>
      <c r="N14" s="73"/>
      <c r="O14" s="30">
        <v>25</v>
      </c>
      <c r="P14" s="56"/>
      <c r="Q14" s="56"/>
      <c r="R14" s="30">
        <f t="shared" ref="R14:R32" si="0">+SUM(F14:Q14)</f>
        <v>90</v>
      </c>
      <c r="S14" s="105">
        <v>12.5</v>
      </c>
      <c r="T14" s="58">
        <f>+S14*R14</f>
        <v>1125</v>
      </c>
    </row>
    <row r="15" spans="2:25" s="44" customFormat="1" x14ac:dyDescent="0.2">
      <c r="B15" s="30">
        <v>5</v>
      </c>
      <c r="C15" s="30" t="s">
        <v>39</v>
      </c>
      <c r="D15" s="31" t="s">
        <v>333</v>
      </c>
      <c r="E15" s="30" t="s">
        <v>42</v>
      </c>
      <c r="F15" s="73">
        <v>10</v>
      </c>
      <c r="G15" s="73"/>
      <c r="H15" s="73"/>
      <c r="I15" s="30">
        <v>10</v>
      </c>
      <c r="J15" s="30"/>
      <c r="K15" s="30"/>
      <c r="L15" s="73">
        <v>15</v>
      </c>
      <c r="M15" s="78"/>
      <c r="N15" s="73"/>
      <c r="O15" s="30">
        <v>20</v>
      </c>
      <c r="P15" s="56"/>
      <c r="Q15" s="56"/>
      <c r="R15" s="30">
        <f t="shared" si="0"/>
        <v>55</v>
      </c>
      <c r="S15" s="105">
        <v>92</v>
      </c>
      <c r="T15" s="58">
        <f t="shared" ref="T15:T35" si="1">+S15*R15</f>
        <v>5060</v>
      </c>
    </row>
    <row r="16" spans="2:25" s="44" customFormat="1" x14ac:dyDescent="0.2">
      <c r="B16" s="30">
        <v>6</v>
      </c>
      <c r="C16" s="30" t="s">
        <v>39</v>
      </c>
      <c r="D16" s="31" t="s">
        <v>24</v>
      </c>
      <c r="E16" s="30" t="s">
        <v>42</v>
      </c>
      <c r="F16" s="73">
        <v>10</v>
      </c>
      <c r="G16" s="73"/>
      <c r="H16" s="73"/>
      <c r="I16" s="30">
        <v>10</v>
      </c>
      <c r="J16" s="30"/>
      <c r="K16" s="30"/>
      <c r="L16" s="73">
        <v>15</v>
      </c>
      <c r="M16" s="78"/>
      <c r="N16" s="73"/>
      <c r="O16" s="30">
        <v>20</v>
      </c>
      <c r="P16" s="56"/>
      <c r="Q16" s="56"/>
      <c r="R16" s="30">
        <f t="shared" si="0"/>
        <v>55</v>
      </c>
      <c r="S16" s="105">
        <v>14.5</v>
      </c>
      <c r="T16" s="58">
        <f t="shared" si="1"/>
        <v>797.5</v>
      </c>
    </row>
    <row r="17" spans="2:20" s="44" customFormat="1" x14ac:dyDescent="0.2">
      <c r="B17" s="30">
        <v>7</v>
      </c>
      <c r="C17" s="30" t="s">
        <v>39</v>
      </c>
      <c r="D17" s="31" t="s">
        <v>334</v>
      </c>
      <c r="E17" s="30" t="s">
        <v>40</v>
      </c>
      <c r="F17" s="73">
        <v>10</v>
      </c>
      <c r="G17" s="73"/>
      <c r="H17" s="73"/>
      <c r="I17" s="30">
        <v>10</v>
      </c>
      <c r="J17" s="30"/>
      <c r="K17" s="30"/>
      <c r="L17" s="73">
        <v>8</v>
      </c>
      <c r="M17" s="78"/>
      <c r="N17" s="73"/>
      <c r="O17" s="30">
        <v>10</v>
      </c>
      <c r="P17" s="56"/>
      <c r="Q17" s="56"/>
      <c r="R17" s="30">
        <f t="shared" si="0"/>
        <v>38</v>
      </c>
      <c r="S17" s="105">
        <v>149</v>
      </c>
      <c r="T17" s="58">
        <f t="shared" si="1"/>
        <v>5662</v>
      </c>
    </row>
    <row r="18" spans="2:20" s="44" customFormat="1" x14ac:dyDescent="0.2">
      <c r="B18" s="30">
        <v>8</v>
      </c>
      <c r="C18" s="30" t="s">
        <v>39</v>
      </c>
      <c r="D18" s="31" t="s">
        <v>25</v>
      </c>
      <c r="E18" s="30" t="s">
        <v>41</v>
      </c>
      <c r="F18" s="73">
        <v>15</v>
      </c>
      <c r="G18" s="73"/>
      <c r="H18" s="73"/>
      <c r="I18" s="30">
        <v>20</v>
      </c>
      <c r="J18" s="30"/>
      <c r="K18" s="30"/>
      <c r="L18" s="73">
        <v>30</v>
      </c>
      <c r="M18" s="78"/>
      <c r="N18" s="73"/>
      <c r="O18" s="30">
        <v>15</v>
      </c>
      <c r="P18" s="56"/>
      <c r="Q18" s="56"/>
      <c r="R18" s="30">
        <f t="shared" si="0"/>
        <v>80</v>
      </c>
      <c r="S18" s="105">
        <v>39</v>
      </c>
      <c r="T18" s="58">
        <f t="shared" si="1"/>
        <v>3120</v>
      </c>
    </row>
    <row r="19" spans="2:20" s="44" customFormat="1" x14ac:dyDescent="0.2">
      <c r="B19" s="30">
        <v>9</v>
      </c>
      <c r="C19" s="30" t="s">
        <v>39</v>
      </c>
      <c r="D19" s="32" t="s">
        <v>26</v>
      </c>
      <c r="E19" s="33" t="s">
        <v>41</v>
      </c>
      <c r="F19" s="73">
        <v>20</v>
      </c>
      <c r="G19" s="73"/>
      <c r="H19" s="73"/>
      <c r="I19" s="30">
        <v>20</v>
      </c>
      <c r="J19" s="30"/>
      <c r="K19" s="30"/>
      <c r="L19" s="73">
        <v>30</v>
      </c>
      <c r="M19" s="78"/>
      <c r="N19" s="73"/>
      <c r="O19" s="30">
        <v>20</v>
      </c>
      <c r="P19" s="56"/>
      <c r="Q19" s="56"/>
      <c r="R19" s="30">
        <f t="shared" si="0"/>
        <v>90</v>
      </c>
      <c r="S19" s="105">
        <v>16.5</v>
      </c>
      <c r="T19" s="58">
        <f t="shared" si="1"/>
        <v>1485</v>
      </c>
    </row>
    <row r="20" spans="2:20" s="44" customFormat="1" x14ac:dyDescent="0.2">
      <c r="B20" s="30">
        <v>10</v>
      </c>
      <c r="C20" s="30" t="s">
        <v>39</v>
      </c>
      <c r="D20" s="31" t="s">
        <v>27</v>
      </c>
      <c r="E20" s="30" t="s">
        <v>41</v>
      </c>
      <c r="F20" s="73">
        <v>20</v>
      </c>
      <c r="G20" s="73"/>
      <c r="H20" s="73"/>
      <c r="I20" s="30">
        <v>20</v>
      </c>
      <c r="J20" s="30"/>
      <c r="K20" s="30"/>
      <c r="L20" s="73">
        <v>30</v>
      </c>
      <c r="M20" s="78"/>
      <c r="N20" s="73"/>
      <c r="O20" s="30">
        <v>20</v>
      </c>
      <c r="P20" s="56"/>
      <c r="Q20" s="56"/>
      <c r="R20" s="30">
        <f t="shared" si="0"/>
        <v>90</v>
      </c>
      <c r="S20" s="105">
        <v>12.9</v>
      </c>
      <c r="T20" s="58">
        <f t="shared" si="1"/>
        <v>1161</v>
      </c>
    </row>
    <row r="21" spans="2:20" s="44" customFormat="1" x14ac:dyDescent="0.2">
      <c r="B21" s="30">
        <v>11</v>
      </c>
      <c r="C21" s="30" t="s">
        <v>39</v>
      </c>
      <c r="D21" s="31" t="s">
        <v>335</v>
      </c>
      <c r="E21" s="30" t="s">
        <v>42</v>
      </c>
      <c r="F21" s="73">
        <v>3</v>
      </c>
      <c r="G21" s="73"/>
      <c r="H21" s="73"/>
      <c r="I21" s="30">
        <v>5</v>
      </c>
      <c r="J21" s="30"/>
      <c r="K21" s="30"/>
      <c r="L21" s="73">
        <v>15</v>
      </c>
      <c r="M21" s="78"/>
      <c r="N21" s="73"/>
      <c r="O21" s="30">
        <v>3</v>
      </c>
      <c r="P21" s="56"/>
      <c r="Q21" s="56"/>
      <c r="R21" s="30">
        <f t="shared" si="0"/>
        <v>26</v>
      </c>
      <c r="S21" s="105">
        <v>42</v>
      </c>
      <c r="T21" s="58">
        <f t="shared" si="1"/>
        <v>1092</v>
      </c>
    </row>
    <row r="22" spans="2:20" s="44" customFormat="1" x14ac:dyDescent="0.2">
      <c r="B22" s="30">
        <v>12</v>
      </c>
      <c r="C22" s="30" t="s">
        <v>39</v>
      </c>
      <c r="D22" s="32" t="s">
        <v>28</v>
      </c>
      <c r="E22" s="33" t="s">
        <v>40</v>
      </c>
      <c r="F22" s="73">
        <v>2</v>
      </c>
      <c r="G22" s="73"/>
      <c r="H22" s="73"/>
      <c r="I22" s="30">
        <v>2</v>
      </c>
      <c r="J22" s="30"/>
      <c r="K22" s="30"/>
      <c r="L22" s="73">
        <v>3</v>
      </c>
      <c r="M22" s="78"/>
      <c r="N22" s="73"/>
      <c r="O22" s="30">
        <v>2</v>
      </c>
      <c r="P22" s="56"/>
      <c r="Q22" s="56"/>
      <c r="R22" s="30">
        <f t="shared" si="0"/>
        <v>9</v>
      </c>
      <c r="S22" s="105">
        <v>22.5</v>
      </c>
      <c r="T22" s="58">
        <f t="shared" si="1"/>
        <v>202.5</v>
      </c>
    </row>
    <row r="23" spans="2:20" s="44" customFormat="1" x14ac:dyDescent="0.2">
      <c r="B23" s="30">
        <v>13</v>
      </c>
      <c r="C23" s="30" t="s">
        <v>39</v>
      </c>
      <c r="D23" s="31" t="s">
        <v>29</v>
      </c>
      <c r="E23" s="30" t="s">
        <v>40</v>
      </c>
      <c r="F23" s="73">
        <v>50</v>
      </c>
      <c r="G23" s="73"/>
      <c r="H23" s="73"/>
      <c r="I23" s="30">
        <v>50</v>
      </c>
      <c r="J23" s="30"/>
      <c r="K23" s="30"/>
      <c r="L23" s="73">
        <v>0</v>
      </c>
      <c r="M23" s="78"/>
      <c r="N23" s="73"/>
      <c r="O23" s="30">
        <v>20</v>
      </c>
      <c r="P23" s="56"/>
      <c r="Q23" s="56"/>
      <c r="R23" s="30">
        <f t="shared" si="0"/>
        <v>120</v>
      </c>
      <c r="S23" s="105">
        <v>46.5</v>
      </c>
      <c r="T23" s="58">
        <f t="shared" si="1"/>
        <v>5580</v>
      </c>
    </row>
    <row r="24" spans="2:20" s="44" customFormat="1" x14ac:dyDescent="0.2">
      <c r="B24" s="30">
        <v>14</v>
      </c>
      <c r="C24" s="30" t="s">
        <v>39</v>
      </c>
      <c r="D24" s="31" t="s">
        <v>30</v>
      </c>
      <c r="E24" s="30" t="s">
        <v>40</v>
      </c>
      <c r="F24" s="73">
        <v>5</v>
      </c>
      <c r="G24" s="73"/>
      <c r="H24" s="73"/>
      <c r="I24" s="30">
        <v>5</v>
      </c>
      <c r="J24" s="30"/>
      <c r="K24" s="30"/>
      <c r="L24" s="73">
        <v>15</v>
      </c>
      <c r="M24" s="78"/>
      <c r="N24" s="73"/>
      <c r="O24" s="30">
        <v>5</v>
      </c>
      <c r="P24" s="56"/>
      <c r="Q24" s="56"/>
      <c r="R24" s="30">
        <f t="shared" si="0"/>
        <v>30</v>
      </c>
      <c r="S24" s="105">
        <v>33</v>
      </c>
      <c r="T24" s="58">
        <f t="shared" si="1"/>
        <v>990</v>
      </c>
    </row>
    <row r="25" spans="2:20" s="44" customFormat="1" x14ac:dyDescent="0.2">
      <c r="B25" s="30">
        <v>15</v>
      </c>
      <c r="C25" s="30" t="s">
        <v>39</v>
      </c>
      <c r="D25" s="31" t="s">
        <v>31</v>
      </c>
      <c r="E25" s="30" t="s">
        <v>41</v>
      </c>
      <c r="F25" s="73">
        <v>10</v>
      </c>
      <c r="G25" s="73"/>
      <c r="H25" s="73"/>
      <c r="I25" s="30">
        <v>10</v>
      </c>
      <c r="J25" s="30"/>
      <c r="K25" s="30"/>
      <c r="L25" s="73">
        <v>20</v>
      </c>
      <c r="M25" s="78"/>
      <c r="N25" s="73"/>
      <c r="O25" s="30">
        <v>10</v>
      </c>
      <c r="P25" s="56"/>
      <c r="Q25" s="56"/>
      <c r="R25" s="30">
        <f t="shared" si="0"/>
        <v>50</v>
      </c>
      <c r="S25" s="105">
        <v>68.5</v>
      </c>
      <c r="T25" s="58">
        <f t="shared" si="1"/>
        <v>3425</v>
      </c>
    </row>
    <row r="26" spans="2:20" s="44" customFormat="1" x14ac:dyDescent="0.2">
      <c r="B26" s="30">
        <v>16</v>
      </c>
      <c r="C26" s="30" t="s">
        <v>39</v>
      </c>
      <c r="D26" s="31" t="s">
        <v>32</v>
      </c>
      <c r="E26" s="30" t="s">
        <v>40</v>
      </c>
      <c r="F26" s="73">
        <v>2</v>
      </c>
      <c r="G26" s="73"/>
      <c r="H26" s="73"/>
      <c r="I26" s="30">
        <v>2</v>
      </c>
      <c r="J26" s="30"/>
      <c r="K26" s="30"/>
      <c r="L26" s="73">
        <v>5</v>
      </c>
      <c r="M26" s="78"/>
      <c r="N26" s="73"/>
      <c r="O26" s="30">
        <v>2</v>
      </c>
      <c r="P26" s="56"/>
      <c r="Q26" s="56"/>
      <c r="R26" s="30">
        <f t="shared" si="0"/>
        <v>11</v>
      </c>
      <c r="S26" s="105">
        <v>38.5</v>
      </c>
      <c r="T26" s="58">
        <f t="shared" si="1"/>
        <v>423.5</v>
      </c>
    </row>
    <row r="27" spans="2:20" s="44" customFormat="1" x14ac:dyDescent="0.2">
      <c r="B27" s="30">
        <v>17</v>
      </c>
      <c r="C27" s="30" t="s">
        <v>39</v>
      </c>
      <c r="D27" s="31" t="s">
        <v>33</v>
      </c>
      <c r="E27" s="30" t="s">
        <v>40</v>
      </c>
      <c r="F27" s="73">
        <v>10</v>
      </c>
      <c r="G27" s="73"/>
      <c r="H27" s="73"/>
      <c r="I27" s="30">
        <v>8</v>
      </c>
      <c r="J27" s="30"/>
      <c r="K27" s="30"/>
      <c r="L27" s="73">
        <v>8</v>
      </c>
      <c r="M27" s="78"/>
      <c r="N27" s="73"/>
      <c r="O27" s="30">
        <v>5</v>
      </c>
      <c r="P27" s="56"/>
      <c r="Q27" s="56"/>
      <c r="R27" s="30">
        <f t="shared" si="0"/>
        <v>31</v>
      </c>
      <c r="S27" s="105">
        <v>149</v>
      </c>
      <c r="T27" s="58">
        <f t="shared" si="1"/>
        <v>4619</v>
      </c>
    </row>
    <row r="28" spans="2:20" s="44" customFormat="1" x14ac:dyDescent="0.2">
      <c r="B28" s="30">
        <v>18</v>
      </c>
      <c r="C28" s="30" t="s">
        <v>39</v>
      </c>
      <c r="D28" s="31" t="s">
        <v>34</v>
      </c>
      <c r="E28" s="30" t="s">
        <v>43</v>
      </c>
      <c r="F28" s="73">
        <v>5</v>
      </c>
      <c r="G28" s="73"/>
      <c r="H28" s="73"/>
      <c r="I28" s="30">
        <v>5</v>
      </c>
      <c r="J28" s="30"/>
      <c r="K28" s="30"/>
      <c r="L28" s="73">
        <v>10</v>
      </c>
      <c r="M28" s="78"/>
      <c r="N28" s="73"/>
      <c r="O28" s="30">
        <v>5</v>
      </c>
      <c r="P28" s="56"/>
      <c r="Q28" s="56"/>
      <c r="R28" s="30">
        <f t="shared" si="0"/>
        <v>25</v>
      </c>
      <c r="S28" s="105">
        <v>169.17172400000001</v>
      </c>
      <c r="T28" s="58">
        <f t="shared" si="1"/>
        <v>4229.2930999999999</v>
      </c>
    </row>
    <row r="29" spans="2:20" s="44" customFormat="1" x14ac:dyDescent="0.2">
      <c r="B29" s="30">
        <v>20</v>
      </c>
      <c r="C29" s="30" t="s">
        <v>39</v>
      </c>
      <c r="D29" s="31" t="s">
        <v>35</v>
      </c>
      <c r="E29" s="30" t="s">
        <v>40</v>
      </c>
      <c r="F29" s="73">
        <v>2</v>
      </c>
      <c r="G29" s="73"/>
      <c r="H29" s="73"/>
      <c r="I29" s="30">
        <v>2</v>
      </c>
      <c r="J29" s="30"/>
      <c r="K29" s="30"/>
      <c r="L29" s="73">
        <v>4</v>
      </c>
      <c r="M29" s="78"/>
      <c r="N29" s="73"/>
      <c r="O29" s="30">
        <v>2</v>
      </c>
      <c r="P29" s="56"/>
      <c r="Q29" s="56"/>
      <c r="R29" s="30">
        <f t="shared" si="0"/>
        <v>10</v>
      </c>
      <c r="S29" s="105">
        <v>15</v>
      </c>
      <c r="T29" s="58">
        <f t="shared" si="1"/>
        <v>150</v>
      </c>
    </row>
    <row r="30" spans="2:20" s="44" customFormat="1" x14ac:dyDescent="0.2">
      <c r="B30" s="30">
        <v>21</v>
      </c>
      <c r="C30" s="30" t="s">
        <v>39</v>
      </c>
      <c r="D30" s="31" t="s">
        <v>36</v>
      </c>
      <c r="E30" s="30" t="s">
        <v>42</v>
      </c>
      <c r="F30" s="73">
        <v>10</v>
      </c>
      <c r="G30" s="73"/>
      <c r="H30" s="73"/>
      <c r="I30" s="30">
        <v>15</v>
      </c>
      <c r="J30" s="30"/>
      <c r="K30" s="30"/>
      <c r="L30" s="73">
        <v>30</v>
      </c>
      <c r="M30" s="78"/>
      <c r="N30" s="73"/>
      <c r="O30" s="30">
        <v>15</v>
      </c>
      <c r="P30" s="56"/>
      <c r="Q30" s="56"/>
      <c r="R30" s="30">
        <f t="shared" si="0"/>
        <v>70</v>
      </c>
      <c r="S30" s="105">
        <v>28.9</v>
      </c>
      <c r="T30" s="58">
        <f t="shared" si="1"/>
        <v>2023</v>
      </c>
    </row>
    <row r="31" spans="2:20" s="44" customFormat="1" x14ac:dyDescent="0.2">
      <c r="B31" s="30">
        <v>22</v>
      </c>
      <c r="C31" s="30" t="s">
        <v>39</v>
      </c>
      <c r="D31" s="31" t="s">
        <v>37</v>
      </c>
      <c r="E31" s="30" t="s">
        <v>40</v>
      </c>
      <c r="F31" s="73">
        <v>5</v>
      </c>
      <c r="G31" s="73"/>
      <c r="H31" s="73"/>
      <c r="I31" s="30">
        <v>5</v>
      </c>
      <c r="J31" s="30"/>
      <c r="K31" s="30"/>
      <c r="L31" s="73">
        <v>10</v>
      </c>
      <c r="M31" s="78"/>
      <c r="N31" s="73"/>
      <c r="O31" s="30">
        <v>5</v>
      </c>
      <c r="P31" s="56"/>
      <c r="Q31" s="56"/>
      <c r="R31" s="30">
        <f t="shared" si="0"/>
        <v>25</v>
      </c>
      <c r="S31" s="105">
        <v>27</v>
      </c>
      <c r="T31" s="58">
        <f t="shared" si="1"/>
        <v>675</v>
      </c>
    </row>
    <row r="32" spans="2:20" s="44" customFormat="1" x14ac:dyDescent="0.2">
      <c r="B32" s="30">
        <v>23</v>
      </c>
      <c r="C32" s="30" t="s">
        <v>39</v>
      </c>
      <c r="D32" s="31" t="s">
        <v>38</v>
      </c>
      <c r="E32" s="30" t="s">
        <v>41</v>
      </c>
      <c r="F32" s="73">
        <v>20</v>
      </c>
      <c r="G32" s="73"/>
      <c r="H32" s="73"/>
      <c r="I32" s="30">
        <v>10</v>
      </c>
      <c r="J32" s="30"/>
      <c r="K32" s="30"/>
      <c r="L32" s="73">
        <v>20</v>
      </c>
      <c r="M32" s="78"/>
      <c r="N32" s="73"/>
      <c r="O32" s="30">
        <v>20</v>
      </c>
      <c r="P32" s="56"/>
      <c r="Q32" s="56"/>
      <c r="R32" s="30">
        <f t="shared" si="0"/>
        <v>70</v>
      </c>
      <c r="S32" s="105">
        <v>42</v>
      </c>
      <c r="T32" s="58">
        <f t="shared" si="1"/>
        <v>2940</v>
      </c>
    </row>
    <row r="33" spans="2:20" s="44" customFormat="1" x14ac:dyDescent="0.2">
      <c r="B33" s="30">
        <v>24</v>
      </c>
      <c r="C33" s="30" t="s">
        <v>39</v>
      </c>
      <c r="D33" s="31" t="s">
        <v>57</v>
      </c>
      <c r="E33" s="30" t="s">
        <v>40</v>
      </c>
      <c r="F33" s="73">
        <v>30</v>
      </c>
      <c r="G33" s="73"/>
      <c r="H33" s="73"/>
      <c r="I33" s="30">
        <v>0</v>
      </c>
      <c r="J33" s="30"/>
      <c r="K33" s="30"/>
      <c r="L33" s="73">
        <v>0</v>
      </c>
      <c r="M33" s="78"/>
      <c r="N33" s="73"/>
      <c r="O33" s="30">
        <v>0</v>
      </c>
      <c r="P33" s="56"/>
      <c r="Q33" s="56"/>
      <c r="R33" s="30">
        <f>+SUM(F32:Q32)</f>
        <v>70</v>
      </c>
      <c r="S33" s="105">
        <v>13.5</v>
      </c>
      <c r="T33" s="58">
        <f t="shared" si="1"/>
        <v>945</v>
      </c>
    </row>
    <row r="34" spans="2:20" s="44" customFormat="1" x14ac:dyDescent="0.2">
      <c r="B34" s="30">
        <v>25</v>
      </c>
      <c r="C34" s="30" t="s">
        <v>39</v>
      </c>
      <c r="D34" s="31" t="s">
        <v>58</v>
      </c>
      <c r="E34" s="30" t="s">
        <v>40</v>
      </c>
      <c r="F34" s="73">
        <v>30</v>
      </c>
      <c r="G34" s="73"/>
      <c r="H34" s="73"/>
      <c r="I34" s="30">
        <v>0</v>
      </c>
      <c r="J34" s="30"/>
      <c r="K34" s="30"/>
      <c r="L34" s="73">
        <v>0</v>
      </c>
      <c r="M34" s="78"/>
      <c r="N34" s="73"/>
      <c r="O34" s="30">
        <v>0</v>
      </c>
      <c r="P34" s="56"/>
      <c r="Q34" s="56"/>
      <c r="R34" s="30">
        <f>+SUM(F34:Q34)</f>
        <v>30</v>
      </c>
      <c r="S34" s="105">
        <v>27.9</v>
      </c>
      <c r="T34" s="58">
        <f t="shared" si="1"/>
        <v>837</v>
      </c>
    </row>
    <row r="35" spans="2:20" s="44" customFormat="1" x14ac:dyDescent="0.2">
      <c r="B35" s="30">
        <v>26</v>
      </c>
      <c r="C35" s="30" t="s">
        <v>39</v>
      </c>
      <c r="D35" s="31" t="s">
        <v>59</v>
      </c>
      <c r="E35" s="30" t="s">
        <v>40</v>
      </c>
      <c r="F35" s="73">
        <v>30</v>
      </c>
      <c r="G35" s="73"/>
      <c r="H35" s="73"/>
      <c r="I35" s="30">
        <v>0</v>
      </c>
      <c r="J35" s="30"/>
      <c r="K35" s="30"/>
      <c r="L35" s="73">
        <v>0</v>
      </c>
      <c r="M35" s="78"/>
      <c r="N35" s="73"/>
      <c r="O35" s="30">
        <v>0</v>
      </c>
      <c r="P35" s="56"/>
      <c r="Q35" s="56"/>
      <c r="R35" s="30">
        <f>+SUM(F35:Q35)</f>
        <v>30</v>
      </c>
      <c r="S35" s="105">
        <v>63.5</v>
      </c>
      <c r="T35" s="58">
        <f t="shared" si="1"/>
        <v>1905</v>
      </c>
    </row>
    <row r="36" spans="2:20" s="44" customFormat="1" x14ac:dyDescent="0.2">
      <c r="B36" s="30">
        <v>27</v>
      </c>
      <c r="C36" s="30" t="s">
        <v>39</v>
      </c>
      <c r="D36" s="31" t="s">
        <v>60</v>
      </c>
      <c r="E36" s="30" t="s">
        <v>40</v>
      </c>
      <c r="F36" s="74">
        <v>5</v>
      </c>
      <c r="G36" s="74"/>
      <c r="H36" s="74"/>
      <c r="I36" s="43">
        <v>0</v>
      </c>
      <c r="J36" s="43"/>
      <c r="K36" s="43"/>
      <c r="L36" s="74">
        <v>0</v>
      </c>
      <c r="M36" s="79"/>
      <c r="N36" s="74"/>
      <c r="O36" s="43">
        <v>0</v>
      </c>
      <c r="P36" s="59"/>
      <c r="Q36" s="59"/>
      <c r="R36" s="30">
        <f t="shared" ref="R36:R37" si="2">+SUM(F36:Q36)</f>
        <v>5</v>
      </c>
      <c r="S36" s="106">
        <v>42</v>
      </c>
      <c r="T36" s="58">
        <f>+S36*R36</f>
        <v>210</v>
      </c>
    </row>
    <row r="37" spans="2:20" s="44" customFormat="1" x14ac:dyDescent="0.2">
      <c r="B37" s="30">
        <v>28</v>
      </c>
      <c r="C37" s="30" t="s">
        <v>39</v>
      </c>
      <c r="D37" s="42" t="s">
        <v>61</v>
      </c>
      <c r="E37" s="30" t="s">
        <v>40</v>
      </c>
      <c r="F37" s="74">
        <v>5</v>
      </c>
      <c r="G37" s="74"/>
      <c r="H37" s="74"/>
      <c r="I37" s="43">
        <v>0</v>
      </c>
      <c r="J37" s="43"/>
      <c r="K37" s="43"/>
      <c r="L37" s="74">
        <v>0</v>
      </c>
      <c r="M37" s="79"/>
      <c r="N37" s="74"/>
      <c r="O37" s="43">
        <v>0</v>
      </c>
      <c r="P37" s="59"/>
      <c r="Q37" s="59"/>
      <c r="R37" s="30">
        <f t="shared" si="2"/>
        <v>5</v>
      </c>
      <c r="S37" s="106">
        <v>42</v>
      </c>
      <c r="T37" s="58">
        <f>+S37*R37</f>
        <v>210</v>
      </c>
    </row>
    <row r="38" spans="2:20" s="44" customFormat="1" x14ac:dyDescent="0.2">
      <c r="B38" s="30"/>
      <c r="C38" s="30"/>
      <c r="D38" s="42"/>
      <c r="E38" s="43"/>
      <c r="F38" s="74"/>
      <c r="G38" s="74"/>
      <c r="H38" s="74"/>
      <c r="I38" s="43"/>
      <c r="J38" s="43"/>
      <c r="K38" s="43"/>
      <c r="L38" s="74"/>
      <c r="M38" s="79"/>
      <c r="N38" s="74"/>
      <c r="O38" s="43"/>
      <c r="P38" s="59"/>
      <c r="Q38" s="59"/>
      <c r="R38" s="30"/>
      <c r="S38" s="106"/>
      <c r="T38" s="58"/>
    </row>
    <row r="39" spans="2:20" s="44" customFormat="1" x14ac:dyDescent="0.2">
      <c r="B39" s="30"/>
      <c r="C39" s="30"/>
      <c r="D39" s="42"/>
      <c r="E39" s="43"/>
      <c r="F39" s="74"/>
      <c r="G39" s="74"/>
      <c r="H39" s="74"/>
      <c r="I39" s="43"/>
      <c r="J39" s="43"/>
      <c r="K39" s="43"/>
      <c r="L39" s="74"/>
      <c r="M39" s="79"/>
      <c r="N39" s="74"/>
      <c r="O39" s="43"/>
      <c r="P39" s="59"/>
      <c r="Q39" s="59"/>
      <c r="R39" s="30"/>
      <c r="S39" s="106"/>
      <c r="T39" s="58"/>
    </row>
    <row r="40" spans="2:20" s="44" customFormat="1" x14ac:dyDescent="0.2">
      <c r="B40" s="30"/>
      <c r="C40" s="30"/>
      <c r="D40" s="42"/>
      <c r="E40" s="43"/>
      <c r="F40" s="74"/>
      <c r="G40" s="74"/>
      <c r="H40" s="74"/>
      <c r="I40" s="43"/>
      <c r="J40" s="43"/>
      <c r="K40" s="43"/>
      <c r="L40" s="74"/>
      <c r="M40" s="79"/>
      <c r="N40" s="74"/>
      <c r="O40" s="43"/>
      <c r="P40" s="59"/>
      <c r="Q40" s="59"/>
      <c r="R40" s="30"/>
      <c r="S40" s="106"/>
      <c r="T40" s="58"/>
    </row>
    <row r="41" spans="2:20" s="44" customFormat="1" x14ac:dyDescent="0.2">
      <c r="B41" s="30"/>
      <c r="C41" s="30"/>
      <c r="D41" s="42"/>
      <c r="E41" s="43"/>
      <c r="F41" s="74"/>
      <c r="G41" s="74"/>
      <c r="H41" s="74"/>
      <c r="I41" s="43"/>
      <c r="J41" s="43"/>
      <c r="K41" s="43"/>
      <c r="L41" s="74"/>
      <c r="M41" s="79"/>
      <c r="N41" s="74"/>
      <c r="O41" s="43"/>
      <c r="P41" s="59"/>
      <c r="Q41" s="59"/>
      <c r="R41" s="30"/>
      <c r="S41" s="60"/>
      <c r="T41" s="58"/>
    </row>
    <row r="42" spans="2:20" s="44" customFormat="1" x14ac:dyDescent="0.2">
      <c r="B42" s="30"/>
      <c r="C42" s="30"/>
      <c r="D42" s="42"/>
      <c r="E42" s="43"/>
      <c r="F42" s="74"/>
      <c r="G42" s="74"/>
      <c r="H42" s="74"/>
      <c r="I42" s="43"/>
      <c r="J42" s="43"/>
      <c r="K42" s="43"/>
      <c r="L42" s="74"/>
      <c r="M42" s="79"/>
      <c r="N42" s="74"/>
      <c r="O42" s="43"/>
      <c r="P42" s="59"/>
      <c r="Q42" s="59"/>
      <c r="R42" s="30"/>
      <c r="S42" s="60"/>
      <c r="T42" s="58"/>
    </row>
    <row r="43" spans="2:20" s="44" customFormat="1" x14ac:dyDescent="0.2">
      <c r="B43" s="30"/>
      <c r="C43" s="30"/>
      <c r="D43" s="42"/>
      <c r="E43" s="43"/>
      <c r="F43" s="74"/>
      <c r="G43" s="74"/>
      <c r="H43" s="74"/>
      <c r="I43" s="43"/>
      <c r="J43" s="43"/>
      <c r="K43" s="43"/>
      <c r="L43" s="74"/>
      <c r="M43" s="79"/>
      <c r="N43" s="74"/>
      <c r="O43" s="43"/>
      <c r="P43" s="59"/>
      <c r="Q43" s="59"/>
      <c r="R43" s="30"/>
      <c r="S43" s="60"/>
      <c r="T43" s="58"/>
    </row>
    <row r="44" spans="2:20" s="44" customFormat="1" x14ac:dyDescent="0.2">
      <c r="B44" s="30"/>
      <c r="C44" s="30"/>
      <c r="D44" s="42"/>
      <c r="E44" s="43"/>
      <c r="F44" s="74"/>
      <c r="G44" s="74"/>
      <c r="H44" s="74"/>
      <c r="I44" s="43"/>
      <c r="J44" s="43"/>
      <c r="K44" s="43"/>
      <c r="L44" s="74"/>
      <c r="M44" s="79"/>
      <c r="N44" s="74"/>
      <c r="O44" s="43"/>
      <c r="P44" s="59"/>
      <c r="Q44" s="59"/>
      <c r="R44" s="30"/>
      <c r="S44" s="60"/>
      <c r="T44" s="58"/>
    </row>
    <row r="45" spans="2:20" s="44" customFormat="1" ht="13.5" thickBot="1" x14ac:dyDescent="0.25">
      <c r="B45" s="61"/>
      <c r="C45" s="62"/>
      <c r="D45" s="62"/>
      <c r="E45" s="62"/>
      <c r="F45" s="75"/>
      <c r="G45" s="75"/>
      <c r="H45" s="75"/>
      <c r="I45" s="62"/>
      <c r="J45" s="62"/>
      <c r="K45" s="62"/>
      <c r="L45" s="75"/>
      <c r="M45" s="80"/>
      <c r="N45" s="75"/>
      <c r="O45" s="62"/>
      <c r="P45" s="63"/>
      <c r="Q45" s="63"/>
      <c r="R45" s="62"/>
      <c r="S45" s="64"/>
      <c r="T45" s="65"/>
    </row>
    <row r="46" spans="2:20" s="44" customFormat="1" x14ac:dyDescent="0.2">
      <c r="B46" s="66"/>
      <c r="C46" s="66"/>
      <c r="D46" s="67"/>
      <c r="E46" s="66"/>
      <c r="F46" s="67"/>
      <c r="G46" s="66"/>
      <c r="H46" s="67"/>
      <c r="I46" s="66"/>
      <c r="J46" s="67"/>
      <c r="K46" s="67"/>
      <c r="L46" s="67"/>
      <c r="M46" s="67"/>
      <c r="N46" s="67"/>
      <c r="O46" s="66"/>
      <c r="P46" s="67"/>
      <c r="Q46" s="67"/>
      <c r="R46" s="67"/>
      <c r="S46" s="68" t="s">
        <v>18</v>
      </c>
      <c r="T46" s="69">
        <f>+SUM(T11:T45)*0.16</f>
        <v>8386.2068959999997</v>
      </c>
    </row>
    <row r="47" spans="2:20" s="44" customFormat="1" x14ac:dyDescent="0.2">
      <c r="B47" s="66"/>
      <c r="C47" s="66"/>
      <c r="D47" s="67"/>
      <c r="E47" s="66"/>
      <c r="F47" s="67"/>
      <c r="G47" s="66"/>
      <c r="H47" s="67"/>
      <c r="I47" s="66"/>
      <c r="J47" s="67"/>
      <c r="K47" s="67"/>
      <c r="L47" s="67"/>
      <c r="M47" s="67"/>
      <c r="N47" s="67"/>
      <c r="O47" s="66"/>
      <c r="P47" s="67"/>
      <c r="Q47" s="67"/>
      <c r="R47" s="67"/>
      <c r="S47" s="70" t="s">
        <v>17</v>
      </c>
      <c r="T47" s="71">
        <f>SUM(T11:T46)</f>
        <v>60799.999995999999</v>
      </c>
    </row>
    <row r="48" spans="2:20" s="44" customFormat="1" x14ac:dyDescent="0.2">
      <c r="B48" s="66"/>
      <c r="C48" s="66"/>
      <c r="D48" s="67"/>
      <c r="E48" s="66"/>
      <c r="F48" s="67"/>
      <c r="G48" s="66"/>
      <c r="H48" s="67"/>
      <c r="I48" s="66"/>
      <c r="J48" s="67"/>
      <c r="K48" s="67"/>
      <c r="L48" s="67"/>
      <c r="M48" s="67"/>
      <c r="N48" s="67"/>
      <c r="O48" s="66"/>
      <c r="P48" s="67"/>
      <c r="Q48" s="67"/>
      <c r="R48" s="67"/>
      <c r="S48" s="68"/>
      <c r="T48" s="68"/>
    </row>
    <row r="49" spans="2:20" x14ac:dyDescent="0.2">
      <c r="B49" s="1"/>
      <c r="C49" s="1"/>
      <c r="D49" s="1"/>
      <c r="E49" s="1"/>
      <c r="F49" s="1"/>
      <c r="G49" s="13"/>
      <c r="H49" s="1"/>
      <c r="I49" s="13"/>
      <c r="J49" s="1"/>
      <c r="K49" s="1"/>
      <c r="L49" s="1"/>
      <c r="M49" s="1"/>
      <c r="N49" s="1"/>
      <c r="O49" s="13"/>
      <c r="P49" s="1"/>
      <c r="Q49" s="1"/>
      <c r="R49" s="1"/>
      <c r="S49" s="1"/>
      <c r="T49" s="12"/>
    </row>
    <row r="50" spans="2:20" x14ac:dyDescent="0.2">
      <c r="B50" s="1"/>
      <c r="C50" s="1"/>
      <c r="D50" s="1"/>
      <c r="E50" s="1"/>
      <c r="F50" s="1"/>
      <c r="G50" s="13"/>
      <c r="H50" s="1"/>
      <c r="I50" s="13"/>
      <c r="J50" s="1"/>
      <c r="K50" s="1"/>
      <c r="L50" s="1"/>
      <c r="M50" s="1"/>
      <c r="N50" s="1"/>
      <c r="O50" s="13"/>
      <c r="P50" s="1"/>
      <c r="Q50" s="1"/>
      <c r="R50" s="1"/>
      <c r="S50" s="1"/>
      <c r="T50" s="109"/>
    </row>
    <row r="51" spans="2:20" x14ac:dyDescent="0.2">
      <c r="B51" s="29"/>
      <c r="C51" s="29"/>
      <c r="D51" s="29"/>
      <c r="E51" s="29"/>
      <c r="F51" s="29"/>
      <c r="G51" s="41"/>
      <c r="H51" s="29"/>
      <c r="I51" s="41"/>
      <c r="J51" s="29"/>
      <c r="K51" s="29"/>
      <c r="L51" s="29"/>
      <c r="M51" s="29"/>
      <c r="N51" s="29"/>
      <c r="O51" s="41"/>
      <c r="P51" s="29"/>
      <c r="Q51" s="29"/>
      <c r="R51" s="29"/>
      <c r="S51" s="29"/>
      <c r="T51" s="29"/>
    </row>
    <row r="52" spans="2:20" x14ac:dyDescent="0.2">
      <c r="B52" s="29"/>
      <c r="C52" s="29"/>
      <c r="D52" s="29"/>
      <c r="E52" s="29"/>
      <c r="F52" s="29"/>
      <c r="G52" s="41"/>
      <c r="H52" s="29"/>
      <c r="I52" s="41"/>
      <c r="J52" s="29"/>
      <c r="K52" s="29"/>
      <c r="L52" s="29"/>
      <c r="M52" s="29"/>
      <c r="N52" s="29"/>
      <c r="O52" s="41"/>
      <c r="P52" s="29"/>
      <c r="Q52" s="29"/>
      <c r="R52" s="29"/>
      <c r="S52" s="29"/>
      <c r="T52" s="29"/>
    </row>
  </sheetData>
  <mergeCells count="4">
    <mergeCell ref="B5:T5"/>
    <mergeCell ref="B6:T6"/>
    <mergeCell ref="B7:T7"/>
    <mergeCell ref="S8:T8"/>
  </mergeCells>
  <pageMargins left="0.70866141732283472" right="0.70866141732283472" top="0.74803149606299213" bottom="0.74803149606299213" header="0.31496062992125984" footer="0.31496062992125984"/>
  <pageSetup scale="55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0"/>
  <sheetViews>
    <sheetView zoomScale="85" zoomScaleNormal="85" workbookViewId="0">
      <selection activeCell="B2" sqref="B2:T26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customWidth="1"/>
    <col min="5" max="5" width="8.5703125" customWidth="1"/>
    <col min="6" max="6" width="6.85546875" style="4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0.28515625" customWidth="1"/>
    <col min="20" max="20" width="13.85546875" customWidth="1"/>
  </cols>
  <sheetData>
    <row r="1" spans="2:25" s="2" customFormat="1" x14ac:dyDescent="0.2">
      <c r="C1" s="3"/>
      <c r="D1" s="4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13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11.25" x14ac:dyDescent="0.2">
      <c r="B8" s="173" t="s">
        <v>19</v>
      </c>
      <c r="C8" s="173"/>
      <c r="D8" s="10" t="s">
        <v>143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39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x14ac:dyDescent="0.2">
      <c r="B11" s="30">
        <v>1</v>
      </c>
      <c r="C11" s="30" t="s">
        <v>39</v>
      </c>
      <c r="D11" s="36" t="s">
        <v>202</v>
      </c>
      <c r="E11" s="33" t="s">
        <v>53</v>
      </c>
      <c r="F11" s="73">
        <v>5</v>
      </c>
      <c r="G11" s="73"/>
      <c r="H11" s="73"/>
      <c r="I11" s="30"/>
      <c r="J11" s="30">
        <v>5</v>
      </c>
      <c r="K11" s="30"/>
      <c r="L11" s="73"/>
      <c r="M11" s="73"/>
      <c r="N11" s="73">
        <v>5</v>
      </c>
      <c r="O11" s="30"/>
      <c r="P11" s="30"/>
      <c r="Q11" s="30"/>
      <c r="R11" s="30">
        <f t="shared" ref="R11:R13" si="0">+SUM(F11:Q11)</f>
        <v>15</v>
      </c>
      <c r="S11" s="57">
        <v>640</v>
      </c>
      <c r="T11" s="58">
        <f t="shared" ref="T11" si="1">+S11*R11</f>
        <v>9600</v>
      </c>
    </row>
    <row r="12" spans="2:25" s="44" customFormat="1" x14ac:dyDescent="0.2">
      <c r="B12" s="30">
        <v>2</v>
      </c>
      <c r="C12" s="30" t="s">
        <v>39</v>
      </c>
      <c r="D12" s="37" t="s">
        <v>210</v>
      </c>
      <c r="E12" s="30" t="s">
        <v>40</v>
      </c>
      <c r="F12" s="73">
        <v>2</v>
      </c>
      <c r="G12" s="73"/>
      <c r="H12" s="86"/>
      <c r="I12" s="30"/>
      <c r="J12" s="30">
        <v>2</v>
      </c>
      <c r="K12" s="30"/>
      <c r="L12" s="73"/>
      <c r="M12" s="73"/>
      <c r="N12" s="73">
        <v>2</v>
      </c>
      <c r="O12" s="30"/>
      <c r="P12" s="30"/>
      <c r="Q12" s="56"/>
      <c r="R12" s="30">
        <f>+SUM(F12:Q12)</f>
        <v>6</v>
      </c>
      <c r="S12" s="57">
        <v>2400</v>
      </c>
      <c r="T12" s="58">
        <f>+S12*R12</f>
        <v>14400</v>
      </c>
    </row>
    <row r="13" spans="2:25" x14ac:dyDescent="0.2">
      <c r="B13" s="30">
        <v>3</v>
      </c>
      <c r="C13" s="30" t="s">
        <v>39</v>
      </c>
      <c r="D13" s="35" t="s">
        <v>211</v>
      </c>
      <c r="E13" s="30" t="s">
        <v>40</v>
      </c>
      <c r="F13" s="82"/>
      <c r="G13" s="73"/>
      <c r="H13" s="82"/>
      <c r="I13" s="7"/>
      <c r="J13" s="7"/>
      <c r="K13" s="7"/>
      <c r="L13" s="82">
        <v>1</v>
      </c>
      <c r="M13" s="82"/>
      <c r="N13" s="82"/>
      <c r="O13" s="7"/>
      <c r="P13" s="7"/>
      <c r="Q13" s="8"/>
      <c r="R13" s="30">
        <f t="shared" si="0"/>
        <v>1</v>
      </c>
      <c r="S13" s="57">
        <v>568.96551699999998</v>
      </c>
      <c r="T13" s="58">
        <f t="shared" ref="T13:T22" si="2">+S13*R13</f>
        <v>568.96551699999998</v>
      </c>
    </row>
    <row r="14" spans="2:25" x14ac:dyDescent="0.2">
      <c r="B14" s="30"/>
      <c r="C14" s="30"/>
      <c r="D14" s="35"/>
      <c r="E14" s="30"/>
      <c r="F14" s="82"/>
      <c r="G14" s="73"/>
      <c r="H14" s="82"/>
      <c r="I14" s="7"/>
      <c r="J14" s="7"/>
      <c r="K14" s="7"/>
      <c r="L14" s="82"/>
      <c r="M14" s="82"/>
      <c r="N14" s="82"/>
      <c r="O14" s="7"/>
      <c r="P14" s="7"/>
      <c r="Q14" s="8"/>
      <c r="R14" s="30"/>
      <c r="S14" s="9"/>
      <c r="T14" s="58">
        <f t="shared" si="2"/>
        <v>0</v>
      </c>
    </row>
    <row r="15" spans="2:25" x14ac:dyDescent="0.2">
      <c r="B15" s="30"/>
      <c r="C15" s="30"/>
      <c r="D15" s="35"/>
      <c r="E15" s="30"/>
      <c r="F15" s="82"/>
      <c r="G15" s="73"/>
      <c r="H15" s="82"/>
      <c r="I15" s="7"/>
      <c r="J15" s="7"/>
      <c r="K15" s="7"/>
      <c r="L15" s="82"/>
      <c r="M15" s="82"/>
      <c r="N15" s="82"/>
      <c r="O15" s="7"/>
      <c r="P15" s="7"/>
      <c r="Q15" s="8"/>
      <c r="R15" s="30"/>
      <c r="S15" s="9"/>
      <c r="T15" s="58">
        <f t="shared" si="2"/>
        <v>0</v>
      </c>
    </row>
    <row r="16" spans="2:25" x14ac:dyDescent="0.2">
      <c r="B16" s="30"/>
      <c r="C16" s="30"/>
      <c r="D16" s="35"/>
      <c r="E16" s="30"/>
      <c r="F16" s="82"/>
      <c r="G16" s="73"/>
      <c r="H16" s="82"/>
      <c r="I16" s="7"/>
      <c r="J16" s="7"/>
      <c r="K16" s="7"/>
      <c r="L16" s="82"/>
      <c r="M16" s="82"/>
      <c r="N16" s="82"/>
      <c r="O16" s="7"/>
      <c r="P16" s="7"/>
      <c r="Q16" s="8"/>
      <c r="R16" s="30"/>
      <c r="S16" s="9"/>
      <c r="T16" s="58">
        <f t="shared" si="2"/>
        <v>0</v>
      </c>
    </row>
    <row r="17" spans="2:20" x14ac:dyDescent="0.2">
      <c r="B17" s="30"/>
      <c r="C17" s="30"/>
      <c r="D17" s="35"/>
      <c r="E17" s="30"/>
      <c r="F17" s="82"/>
      <c r="G17" s="73"/>
      <c r="H17" s="82"/>
      <c r="I17" s="7"/>
      <c r="J17" s="7"/>
      <c r="K17" s="7"/>
      <c r="L17" s="82"/>
      <c r="M17" s="82"/>
      <c r="N17" s="82"/>
      <c r="O17" s="7"/>
      <c r="P17" s="7"/>
      <c r="Q17" s="8"/>
      <c r="R17" s="30"/>
      <c r="S17" s="9"/>
      <c r="T17" s="58">
        <f t="shared" si="2"/>
        <v>0</v>
      </c>
    </row>
    <row r="18" spans="2:20" x14ac:dyDescent="0.2">
      <c r="B18" s="30"/>
      <c r="C18" s="30"/>
      <c r="D18" s="35"/>
      <c r="E18" s="30"/>
      <c r="F18" s="82"/>
      <c r="G18" s="73"/>
      <c r="H18" s="82"/>
      <c r="I18" s="7"/>
      <c r="J18" s="7"/>
      <c r="K18" s="7"/>
      <c r="L18" s="82"/>
      <c r="M18" s="82"/>
      <c r="N18" s="82"/>
      <c r="O18" s="7"/>
      <c r="P18" s="7"/>
      <c r="Q18" s="8"/>
      <c r="R18" s="30"/>
      <c r="S18" s="9"/>
      <c r="T18" s="58">
        <f t="shared" si="2"/>
        <v>0</v>
      </c>
    </row>
    <row r="19" spans="2:20" x14ac:dyDescent="0.2">
      <c r="B19" s="30"/>
      <c r="C19" s="30"/>
      <c r="D19" s="35"/>
      <c r="E19" s="30"/>
      <c r="F19" s="82"/>
      <c r="G19" s="73"/>
      <c r="H19" s="82"/>
      <c r="I19" s="7"/>
      <c r="J19" s="7"/>
      <c r="K19" s="7"/>
      <c r="L19" s="82"/>
      <c r="M19" s="82"/>
      <c r="N19" s="82"/>
      <c r="O19" s="7"/>
      <c r="P19" s="7"/>
      <c r="Q19" s="8"/>
      <c r="R19" s="30"/>
      <c r="S19" s="9"/>
      <c r="T19" s="58">
        <f t="shared" si="2"/>
        <v>0</v>
      </c>
    </row>
    <row r="20" spans="2:20" x14ac:dyDescent="0.2">
      <c r="B20" s="30"/>
      <c r="C20" s="30"/>
      <c r="D20" s="35"/>
      <c r="E20" s="30"/>
      <c r="F20" s="82"/>
      <c r="G20" s="73"/>
      <c r="H20" s="82"/>
      <c r="I20" s="7"/>
      <c r="J20" s="7"/>
      <c r="K20" s="7"/>
      <c r="L20" s="82"/>
      <c r="M20" s="82"/>
      <c r="N20" s="82"/>
      <c r="O20" s="7"/>
      <c r="P20" s="7"/>
      <c r="Q20" s="8"/>
      <c r="R20" s="30"/>
      <c r="S20" s="9"/>
      <c r="T20" s="58">
        <f t="shared" si="2"/>
        <v>0</v>
      </c>
    </row>
    <row r="21" spans="2:20" x14ac:dyDescent="0.2">
      <c r="B21" s="30"/>
      <c r="C21" s="30"/>
      <c r="D21" s="35"/>
      <c r="E21" s="30"/>
      <c r="F21" s="82"/>
      <c r="G21" s="73"/>
      <c r="H21" s="82"/>
      <c r="I21" s="7"/>
      <c r="J21" s="7"/>
      <c r="K21" s="8"/>
      <c r="L21" s="82"/>
      <c r="M21" s="83"/>
      <c r="N21" s="82"/>
      <c r="O21" s="8"/>
      <c r="P21" s="8"/>
      <c r="Q21" s="8"/>
      <c r="R21" s="30"/>
      <c r="S21" s="9"/>
      <c r="T21" s="58">
        <f t="shared" si="2"/>
        <v>0</v>
      </c>
    </row>
    <row r="22" spans="2:20" x14ac:dyDescent="0.2">
      <c r="B22" s="30"/>
      <c r="C22" s="30"/>
      <c r="D22" s="31"/>
      <c r="E22" s="30"/>
      <c r="F22" s="82"/>
      <c r="G22" s="73"/>
      <c r="H22" s="82"/>
      <c r="I22" s="7"/>
      <c r="J22" s="7"/>
      <c r="K22" s="8"/>
      <c r="L22" s="82"/>
      <c r="M22" s="83"/>
      <c r="N22" s="82"/>
      <c r="O22" s="8"/>
      <c r="P22" s="8"/>
      <c r="Q22" s="8"/>
      <c r="R22" s="30"/>
      <c r="S22" s="9"/>
      <c r="T22" s="58">
        <f t="shared" si="2"/>
        <v>0</v>
      </c>
    </row>
    <row r="23" spans="2:20" ht="13.5" thickBot="1" x14ac:dyDescent="0.25">
      <c r="B23" s="16"/>
      <c r="C23" s="17"/>
      <c r="D23" s="17"/>
      <c r="E23" s="17"/>
      <c r="F23" s="84"/>
      <c r="G23" s="85"/>
      <c r="H23" s="84"/>
      <c r="I23" s="17"/>
      <c r="J23" s="17"/>
      <c r="K23" s="18"/>
      <c r="L23" s="84"/>
      <c r="M23" s="85"/>
      <c r="N23" s="84"/>
      <c r="O23" s="18"/>
      <c r="P23" s="18"/>
      <c r="Q23" s="18"/>
      <c r="R23" s="62"/>
      <c r="S23" s="19"/>
      <c r="T23" s="20"/>
    </row>
    <row r="24" spans="2:20" x14ac:dyDescent="0.2">
      <c r="B24" s="13"/>
      <c r="C24" s="13"/>
      <c r="D24" s="1"/>
      <c r="E24" s="13"/>
      <c r="F24" s="13"/>
      <c r="G24" s="1"/>
      <c r="H24" s="1"/>
      <c r="I24" s="13"/>
      <c r="J24" s="1"/>
      <c r="K24" s="1"/>
      <c r="L24" s="1"/>
      <c r="M24" s="1"/>
      <c r="N24" s="1"/>
      <c r="O24" s="1"/>
      <c r="P24" s="1"/>
      <c r="Q24" s="1"/>
      <c r="R24" s="1"/>
      <c r="S24" s="11" t="s">
        <v>18</v>
      </c>
      <c r="T24" s="26">
        <f>+SUM(T11:T23)*0.16</f>
        <v>3931.0344827200001</v>
      </c>
    </row>
    <row r="25" spans="2:20" x14ac:dyDescent="0.2">
      <c r="B25" s="13"/>
      <c r="C25" s="13"/>
      <c r="D25" s="1"/>
      <c r="E25" s="13"/>
      <c r="F25" s="13"/>
      <c r="G25" s="1"/>
      <c r="H25" s="1"/>
      <c r="I25" s="13"/>
      <c r="J25" s="1"/>
      <c r="K25" s="1"/>
      <c r="L25" s="1"/>
      <c r="M25" s="1"/>
      <c r="N25" s="1"/>
      <c r="O25" s="1"/>
      <c r="P25" s="1"/>
      <c r="Q25" s="1"/>
      <c r="R25" s="1"/>
      <c r="S25" s="27" t="s">
        <v>17</v>
      </c>
      <c r="T25" s="28">
        <f>SUM(T11:T24)</f>
        <v>28499.999999719999</v>
      </c>
    </row>
    <row r="26" spans="2:20" x14ac:dyDescent="0.2">
      <c r="B26" s="13"/>
      <c r="C26" s="13"/>
      <c r="D26" s="1"/>
      <c r="E26" s="13"/>
      <c r="F26" s="13"/>
      <c r="G26" s="1"/>
      <c r="H26" s="1"/>
      <c r="I26" s="13"/>
      <c r="J26" s="1"/>
      <c r="K26" s="1"/>
      <c r="L26" s="1"/>
      <c r="M26" s="1"/>
      <c r="N26" s="1"/>
      <c r="O26" s="1"/>
      <c r="P26" s="1"/>
      <c r="Q26" s="1"/>
      <c r="R26" s="1"/>
      <c r="S26" s="11"/>
      <c r="T26" s="11"/>
    </row>
    <row r="27" spans="2:20" x14ac:dyDescent="0.2">
      <c r="B27" s="1"/>
      <c r="C27" s="1"/>
      <c r="D27" s="1"/>
      <c r="E27" s="1"/>
      <c r="F27" s="13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"/>
      <c r="T27" s="12"/>
    </row>
    <row r="28" spans="2:20" x14ac:dyDescent="0.2">
      <c r="B28" s="1"/>
      <c r="C28" s="1"/>
      <c r="D28" s="1"/>
      <c r="E28" s="1"/>
      <c r="F28" s="13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1"/>
      <c r="T28" s="109"/>
    </row>
    <row r="29" spans="2:20" x14ac:dyDescent="0.2">
      <c r="B29" s="29"/>
      <c r="C29" s="29"/>
      <c r="D29" s="29"/>
      <c r="E29" s="29"/>
      <c r="F29" s="41"/>
      <c r="G29" s="29"/>
      <c r="H29" s="29"/>
      <c r="I29" s="41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</row>
    <row r="30" spans="2:20" x14ac:dyDescent="0.2">
      <c r="B30" s="29"/>
      <c r="C30" s="29"/>
      <c r="D30" s="29"/>
      <c r="E30" s="29"/>
      <c r="F30" s="41"/>
      <c r="G30" s="29"/>
      <c r="H30" s="29"/>
      <c r="I30" s="41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9"/>
  <sheetViews>
    <sheetView topLeftCell="B1" zoomScaleNormal="100" workbookViewId="0">
      <selection activeCell="B2" sqref="B2:T34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customWidth="1"/>
    <col min="5" max="5" width="8.5703125" customWidth="1"/>
    <col min="6" max="6" width="6.85546875" style="4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0.28515625" customWidth="1"/>
    <col min="20" max="20" width="13.85546875" customWidth="1"/>
  </cols>
  <sheetData>
    <row r="1" spans="2:25" s="2" customFormat="1" x14ac:dyDescent="0.2">
      <c r="C1" s="3"/>
      <c r="D1" s="4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13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11.25" x14ac:dyDescent="0.2">
      <c r="B8" s="173" t="s">
        <v>19</v>
      </c>
      <c r="C8" s="173"/>
      <c r="D8" s="10" t="s">
        <v>144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39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39" t="s">
        <v>1</v>
      </c>
      <c r="S10" s="24" t="s">
        <v>20</v>
      </c>
      <c r="T10" s="25" t="s">
        <v>22</v>
      </c>
    </row>
    <row r="11" spans="2:25" s="44" customFormat="1" x14ac:dyDescent="0.2">
      <c r="B11" s="30">
        <v>1</v>
      </c>
      <c r="C11" s="30" t="s">
        <v>39</v>
      </c>
      <c r="D11" s="37" t="s">
        <v>212</v>
      </c>
      <c r="E11" s="30" t="s">
        <v>52</v>
      </c>
      <c r="F11" s="73">
        <v>30</v>
      </c>
      <c r="G11" s="73"/>
      <c r="H11" s="73"/>
      <c r="I11" s="30"/>
      <c r="J11" s="52">
        <v>25</v>
      </c>
      <c r="K11" s="52"/>
      <c r="L11" s="77"/>
      <c r="M11" s="77"/>
      <c r="N11" s="77">
        <v>25</v>
      </c>
      <c r="O11" s="52"/>
      <c r="P11" s="52"/>
      <c r="Q11" s="52"/>
      <c r="R11" s="30">
        <f>SUM(F11:Q11)</f>
        <v>80</v>
      </c>
      <c r="S11" s="54">
        <v>152</v>
      </c>
      <c r="T11" s="55">
        <f>S11*R11</f>
        <v>12160</v>
      </c>
    </row>
    <row r="12" spans="2:25" s="44" customFormat="1" x14ac:dyDescent="0.2">
      <c r="B12" s="30">
        <v>2</v>
      </c>
      <c r="C12" s="30" t="s">
        <v>39</v>
      </c>
      <c r="D12" s="37" t="s">
        <v>69</v>
      </c>
      <c r="E12" s="30" t="s">
        <v>67</v>
      </c>
      <c r="F12" s="73">
        <v>1</v>
      </c>
      <c r="G12" s="73">
        <v>1</v>
      </c>
      <c r="H12" s="73">
        <v>1</v>
      </c>
      <c r="I12" s="30">
        <v>1</v>
      </c>
      <c r="J12" s="30">
        <v>1</v>
      </c>
      <c r="K12" s="30">
        <v>1</v>
      </c>
      <c r="L12" s="73">
        <v>1</v>
      </c>
      <c r="M12" s="73">
        <v>1</v>
      </c>
      <c r="N12" s="73">
        <v>1</v>
      </c>
      <c r="O12" s="30">
        <v>1</v>
      </c>
      <c r="P12" s="30">
        <v>1</v>
      </c>
      <c r="Q12" s="30">
        <v>1</v>
      </c>
      <c r="R12" s="30">
        <f>+SUM(F12:Q12)</f>
        <v>12</v>
      </c>
      <c r="S12" s="57">
        <v>2000</v>
      </c>
      <c r="T12" s="58">
        <f>+S12*R12</f>
        <v>24000</v>
      </c>
    </row>
    <row r="13" spans="2:25" x14ac:dyDescent="0.2">
      <c r="B13" s="30">
        <v>3</v>
      </c>
      <c r="C13" s="30" t="s">
        <v>39</v>
      </c>
      <c r="D13" s="37" t="s">
        <v>213</v>
      </c>
      <c r="E13" s="30" t="s">
        <v>40</v>
      </c>
      <c r="F13" s="82">
        <v>20</v>
      </c>
      <c r="G13" s="73"/>
      <c r="H13" s="73"/>
      <c r="I13" s="30"/>
      <c r="J13" s="30">
        <v>20</v>
      </c>
      <c r="K13" s="30"/>
      <c r="L13" s="73"/>
      <c r="M13" s="73"/>
      <c r="N13" s="73">
        <v>20</v>
      </c>
      <c r="O13" s="30"/>
      <c r="P13" s="30"/>
      <c r="Q13" s="30"/>
      <c r="R13" s="30">
        <f t="shared" ref="R13" si="0">SUM(F13:Q13)</f>
        <v>60</v>
      </c>
      <c r="S13" s="105">
        <v>63</v>
      </c>
      <c r="T13" s="58">
        <f t="shared" ref="T13:T30" si="1">+S13*R13</f>
        <v>3780</v>
      </c>
    </row>
    <row r="14" spans="2:25" x14ac:dyDescent="0.2">
      <c r="B14" s="30">
        <v>4</v>
      </c>
      <c r="C14" s="30" t="s">
        <v>39</v>
      </c>
      <c r="D14" s="37" t="s">
        <v>214</v>
      </c>
      <c r="E14" s="30" t="s">
        <v>40</v>
      </c>
      <c r="F14" s="82">
        <v>5</v>
      </c>
      <c r="G14" s="73"/>
      <c r="H14" s="73"/>
      <c r="I14" s="30"/>
      <c r="J14" s="30">
        <v>5</v>
      </c>
      <c r="K14" s="30"/>
      <c r="L14" s="73"/>
      <c r="M14" s="73"/>
      <c r="N14" s="73">
        <v>5</v>
      </c>
      <c r="O14" s="30"/>
      <c r="P14" s="30"/>
      <c r="Q14" s="30"/>
      <c r="R14" s="30">
        <f t="shared" ref="R14" si="2">+SUM(F14:Q14)</f>
        <v>15</v>
      </c>
      <c r="S14" s="105">
        <v>101</v>
      </c>
      <c r="T14" s="58">
        <f t="shared" si="1"/>
        <v>1515</v>
      </c>
    </row>
    <row r="15" spans="2:25" x14ac:dyDescent="0.2">
      <c r="B15" s="30">
        <v>5</v>
      </c>
      <c r="C15" s="30" t="s">
        <v>39</v>
      </c>
      <c r="D15" s="37" t="s">
        <v>77</v>
      </c>
      <c r="E15" s="30" t="s">
        <v>40</v>
      </c>
      <c r="F15" s="82">
        <v>5</v>
      </c>
      <c r="G15" s="73"/>
      <c r="H15" s="73"/>
      <c r="I15" s="30"/>
      <c r="J15" s="30">
        <v>5</v>
      </c>
      <c r="K15" s="30"/>
      <c r="L15" s="73"/>
      <c r="M15" s="73"/>
      <c r="N15" s="73">
        <v>5</v>
      </c>
      <c r="O15" s="30"/>
      <c r="P15" s="30"/>
      <c r="Q15" s="30"/>
      <c r="R15" s="30">
        <f t="shared" ref="R15" si="3">SUM(F15:Q15)</f>
        <v>15</v>
      </c>
      <c r="S15" s="105">
        <v>200</v>
      </c>
      <c r="T15" s="58">
        <f t="shared" si="1"/>
        <v>3000</v>
      </c>
    </row>
    <row r="16" spans="2:25" x14ac:dyDescent="0.2">
      <c r="B16" s="30">
        <v>6</v>
      </c>
      <c r="C16" s="30" t="s">
        <v>39</v>
      </c>
      <c r="D16" s="37" t="s">
        <v>81</v>
      </c>
      <c r="E16" s="30" t="s">
        <v>80</v>
      </c>
      <c r="F16" s="82">
        <v>20</v>
      </c>
      <c r="G16" s="73"/>
      <c r="H16" s="73"/>
      <c r="I16" s="30"/>
      <c r="J16" s="30">
        <v>20</v>
      </c>
      <c r="K16" s="30"/>
      <c r="L16" s="73"/>
      <c r="M16" s="73"/>
      <c r="N16" s="73">
        <v>20</v>
      </c>
      <c r="O16" s="30"/>
      <c r="P16" s="30"/>
      <c r="Q16" s="30"/>
      <c r="R16" s="30">
        <f t="shared" ref="R16" si="4">+SUM(F16:Q16)</f>
        <v>60</v>
      </c>
      <c r="S16" s="105">
        <v>120</v>
      </c>
      <c r="T16" s="58">
        <f t="shared" si="1"/>
        <v>7200</v>
      </c>
    </row>
    <row r="17" spans="2:20" x14ac:dyDescent="0.2">
      <c r="B17" s="30">
        <v>8</v>
      </c>
      <c r="C17" s="30" t="s">
        <v>39</v>
      </c>
      <c r="D17" s="37" t="s">
        <v>215</v>
      </c>
      <c r="E17" s="30" t="s">
        <v>40</v>
      </c>
      <c r="F17" s="82">
        <v>2</v>
      </c>
      <c r="G17" s="73"/>
      <c r="H17" s="73"/>
      <c r="I17" s="30"/>
      <c r="J17" s="30">
        <v>2</v>
      </c>
      <c r="K17" s="30"/>
      <c r="L17" s="73"/>
      <c r="M17" s="73"/>
      <c r="N17" s="73">
        <v>2</v>
      </c>
      <c r="O17" s="30"/>
      <c r="P17" s="30"/>
      <c r="Q17" s="30"/>
      <c r="R17" s="30">
        <f t="shared" ref="R17" si="5">+SUM(F17:Q17)</f>
        <v>6</v>
      </c>
      <c r="S17" s="105">
        <v>175</v>
      </c>
      <c r="T17" s="58">
        <f t="shared" si="1"/>
        <v>1050</v>
      </c>
    </row>
    <row r="18" spans="2:20" x14ac:dyDescent="0.2">
      <c r="B18" s="30">
        <v>9</v>
      </c>
      <c r="C18" s="30" t="s">
        <v>39</v>
      </c>
      <c r="D18" s="37" t="s">
        <v>216</v>
      </c>
      <c r="E18" s="30" t="s">
        <v>40</v>
      </c>
      <c r="F18" s="82">
        <v>3</v>
      </c>
      <c r="G18" s="73"/>
      <c r="H18" s="73"/>
      <c r="I18" s="30"/>
      <c r="J18" s="30">
        <v>3</v>
      </c>
      <c r="K18" s="30"/>
      <c r="L18" s="73"/>
      <c r="M18" s="73"/>
      <c r="N18" s="73">
        <v>3</v>
      </c>
      <c r="O18" s="30"/>
      <c r="P18" s="30"/>
      <c r="Q18" s="30"/>
      <c r="R18" s="30">
        <f t="shared" ref="R18" si="6">SUM(F18:Q18)</f>
        <v>9</v>
      </c>
      <c r="S18" s="105">
        <v>350</v>
      </c>
      <c r="T18" s="58">
        <f t="shared" si="1"/>
        <v>3150</v>
      </c>
    </row>
    <row r="19" spans="2:20" x14ac:dyDescent="0.2">
      <c r="B19" s="30">
        <v>15</v>
      </c>
      <c r="C19" s="30" t="s">
        <v>39</v>
      </c>
      <c r="D19" s="37" t="s">
        <v>89</v>
      </c>
      <c r="E19" s="30" t="s">
        <v>79</v>
      </c>
      <c r="F19" s="82">
        <v>90</v>
      </c>
      <c r="G19" s="73">
        <v>90</v>
      </c>
      <c r="H19" s="73">
        <v>90</v>
      </c>
      <c r="I19" s="30"/>
      <c r="J19" s="30">
        <v>90</v>
      </c>
      <c r="K19" s="30">
        <v>90</v>
      </c>
      <c r="L19" s="73">
        <v>90</v>
      </c>
      <c r="M19" s="73"/>
      <c r="N19" s="73">
        <v>90</v>
      </c>
      <c r="O19" s="30">
        <v>90</v>
      </c>
      <c r="P19" s="30">
        <v>90</v>
      </c>
      <c r="Q19" s="30"/>
      <c r="R19" s="30">
        <f t="shared" ref="R19" si="7">SUM(F19:Q19)</f>
        <v>810</v>
      </c>
      <c r="S19" s="105">
        <v>28</v>
      </c>
      <c r="T19" s="58">
        <f t="shared" si="1"/>
        <v>22680</v>
      </c>
    </row>
    <row r="20" spans="2:20" x14ac:dyDescent="0.2">
      <c r="B20" s="30">
        <v>19</v>
      </c>
      <c r="C20" s="30" t="s">
        <v>39</v>
      </c>
      <c r="D20" s="37" t="s">
        <v>122</v>
      </c>
      <c r="E20" s="30" t="s">
        <v>80</v>
      </c>
      <c r="F20" s="82">
        <v>15</v>
      </c>
      <c r="G20" s="73"/>
      <c r="H20" s="73"/>
      <c r="I20" s="30"/>
      <c r="J20" s="30">
        <v>15</v>
      </c>
      <c r="K20" s="30"/>
      <c r="L20" s="73"/>
      <c r="M20" s="73"/>
      <c r="N20" s="73">
        <v>11</v>
      </c>
      <c r="O20" s="30"/>
      <c r="P20" s="30"/>
      <c r="Q20" s="30"/>
      <c r="R20" s="30">
        <f t="shared" ref="R20" si="8">SUM(F20:Q20)</f>
        <v>41</v>
      </c>
      <c r="S20" s="105">
        <v>86.194281000000004</v>
      </c>
      <c r="T20" s="58">
        <f t="shared" si="1"/>
        <v>3533.9655210000001</v>
      </c>
    </row>
    <row r="21" spans="2:20" x14ac:dyDescent="0.2">
      <c r="B21" s="30"/>
      <c r="C21" s="30"/>
      <c r="D21" s="35"/>
      <c r="E21" s="30"/>
      <c r="F21" s="82"/>
      <c r="G21" s="73"/>
      <c r="H21" s="82"/>
      <c r="I21" s="7"/>
      <c r="J21" s="7"/>
      <c r="K21" s="7"/>
      <c r="L21" s="82"/>
      <c r="M21" s="82"/>
      <c r="N21" s="82"/>
      <c r="O21" s="7"/>
      <c r="P21" s="7"/>
      <c r="Q21" s="8"/>
      <c r="R21" s="30"/>
      <c r="S21" s="105"/>
      <c r="T21" s="58">
        <f t="shared" si="1"/>
        <v>0</v>
      </c>
    </row>
    <row r="22" spans="2:20" x14ac:dyDescent="0.2">
      <c r="B22" s="30"/>
      <c r="C22" s="30"/>
      <c r="D22" s="35"/>
      <c r="E22" s="30"/>
      <c r="F22" s="82"/>
      <c r="G22" s="73"/>
      <c r="H22" s="82"/>
      <c r="I22" s="7"/>
      <c r="J22" s="7"/>
      <c r="K22" s="7"/>
      <c r="L22" s="82"/>
      <c r="M22" s="82"/>
      <c r="N22" s="82"/>
      <c r="O22" s="7"/>
      <c r="P22" s="7"/>
      <c r="Q22" s="8"/>
      <c r="R22" s="30"/>
      <c r="S22" s="105"/>
      <c r="T22" s="58">
        <f t="shared" si="1"/>
        <v>0</v>
      </c>
    </row>
    <row r="23" spans="2:20" x14ac:dyDescent="0.2">
      <c r="B23" s="30"/>
      <c r="C23" s="30"/>
      <c r="D23" s="35"/>
      <c r="E23" s="30"/>
      <c r="F23" s="82"/>
      <c r="G23" s="73"/>
      <c r="H23" s="82"/>
      <c r="I23" s="7"/>
      <c r="J23" s="7"/>
      <c r="K23" s="7"/>
      <c r="L23" s="82"/>
      <c r="M23" s="82"/>
      <c r="N23" s="82"/>
      <c r="O23" s="7"/>
      <c r="P23" s="7"/>
      <c r="Q23" s="8"/>
      <c r="R23" s="30"/>
      <c r="S23" s="9"/>
      <c r="T23" s="58">
        <f t="shared" si="1"/>
        <v>0</v>
      </c>
    </row>
    <row r="24" spans="2:20" x14ac:dyDescent="0.2">
      <c r="B24" s="30"/>
      <c r="C24" s="30"/>
      <c r="D24" s="35"/>
      <c r="E24" s="30"/>
      <c r="F24" s="82"/>
      <c r="G24" s="73"/>
      <c r="H24" s="82"/>
      <c r="I24" s="7"/>
      <c r="J24" s="7"/>
      <c r="K24" s="7"/>
      <c r="L24" s="82"/>
      <c r="M24" s="82"/>
      <c r="N24" s="82"/>
      <c r="O24" s="7"/>
      <c r="P24" s="7"/>
      <c r="Q24" s="8"/>
      <c r="R24" s="30"/>
      <c r="S24" s="9"/>
      <c r="T24" s="58">
        <f t="shared" si="1"/>
        <v>0</v>
      </c>
    </row>
    <row r="25" spans="2:20" x14ac:dyDescent="0.2">
      <c r="B25" s="30"/>
      <c r="C25" s="30"/>
      <c r="D25" s="35"/>
      <c r="E25" s="30"/>
      <c r="F25" s="82"/>
      <c r="G25" s="73"/>
      <c r="H25" s="82"/>
      <c r="I25" s="7"/>
      <c r="J25" s="7"/>
      <c r="K25" s="7"/>
      <c r="L25" s="82"/>
      <c r="M25" s="82"/>
      <c r="N25" s="82"/>
      <c r="O25" s="7"/>
      <c r="P25" s="7"/>
      <c r="Q25" s="8"/>
      <c r="R25" s="30"/>
      <c r="S25" s="9"/>
      <c r="T25" s="58">
        <f t="shared" si="1"/>
        <v>0</v>
      </c>
    </row>
    <row r="26" spans="2:20" x14ac:dyDescent="0.2">
      <c r="B26" s="30"/>
      <c r="C26" s="30"/>
      <c r="D26" s="35"/>
      <c r="E26" s="30"/>
      <c r="F26" s="82"/>
      <c r="G26" s="73"/>
      <c r="H26" s="82"/>
      <c r="I26" s="7"/>
      <c r="J26" s="7"/>
      <c r="K26" s="7"/>
      <c r="L26" s="82"/>
      <c r="M26" s="82"/>
      <c r="N26" s="82"/>
      <c r="O26" s="7"/>
      <c r="P26" s="7"/>
      <c r="Q26" s="8"/>
      <c r="R26" s="30"/>
      <c r="S26" s="9"/>
      <c r="T26" s="58">
        <f t="shared" si="1"/>
        <v>0</v>
      </c>
    </row>
    <row r="27" spans="2:20" x14ac:dyDescent="0.2">
      <c r="B27" s="30"/>
      <c r="C27" s="30"/>
      <c r="D27" s="35"/>
      <c r="E27" s="30"/>
      <c r="F27" s="82"/>
      <c r="G27" s="73"/>
      <c r="H27" s="82"/>
      <c r="I27" s="7"/>
      <c r="J27" s="7"/>
      <c r="K27" s="7"/>
      <c r="L27" s="82"/>
      <c r="M27" s="82"/>
      <c r="N27" s="82"/>
      <c r="O27" s="7"/>
      <c r="P27" s="7"/>
      <c r="Q27" s="8"/>
      <c r="R27" s="30"/>
      <c r="S27" s="9"/>
      <c r="T27" s="58">
        <f t="shared" si="1"/>
        <v>0</v>
      </c>
    </row>
    <row r="28" spans="2:20" x14ac:dyDescent="0.2">
      <c r="B28" s="30"/>
      <c r="C28" s="30"/>
      <c r="D28" s="35"/>
      <c r="E28" s="30"/>
      <c r="F28" s="82"/>
      <c r="G28" s="73"/>
      <c r="H28" s="82"/>
      <c r="I28" s="7"/>
      <c r="J28" s="7"/>
      <c r="K28" s="7"/>
      <c r="L28" s="82"/>
      <c r="M28" s="82"/>
      <c r="N28" s="82"/>
      <c r="O28" s="7"/>
      <c r="P28" s="7"/>
      <c r="Q28" s="8"/>
      <c r="R28" s="30"/>
      <c r="S28" s="9"/>
      <c r="T28" s="58">
        <f t="shared" si="1"/>
        <v>0</v>
      </c>
    </row>
    <row r="29" spans="2:20" x14ac:dyDescent="0.2">
      <c r="B29" s="30"/>
      <c r="C29" s="30"/>
      <c r="D29" s="35"/>
      <c r="E29" s="30"/>
      <c r="F29" s="82"/>
      <c r="G29" s="73"/>
      <c r="H29" s="82"/>
      <c r="I29" s="7"/>
      <c r="J29" s="7"/>
      <c r="K29" s="8"/>
      <c r="L29" s="82"/>
      <c r="M29" s="83"/>
      <c r="N29" s="82"/>
      <c r="O29" s="8"/>
      <c r="P29" s="8"/>
      <c r="Q29" s="8"/>
      <c r="R29" s="30"/>
      <c r="S29" s="9"/>
      <c r="T29" s="58">
        <f t="shared" si="1"/>
        <v>0</v>
      </c>
    </row>
    <row r="30" spans="2:20" x14ac:dyDescent="0.2">
      <c r="B30" s="30"/>
      <c r="C30" s="30"/>
      <c r="D30" s="31"/>
      <c r="E30" s="30"/>
      <c r="F30" s="82"/>
      <c r="G30" s="73"/>
      <c r="H30" s="82"/>
      <c r="I30" s="7"/>
      <c r="J30" s="7"/>
      <c r="K30" s="8"/>
      <c r="L30" s="82"/>
      <c r="M30" s="83"/>
      <c r="N30" s="82"/>
      <c r="O30" s="8"/>
      <c r="P30" s="8"/>
      <c r="Q30" s="8"/>
      <c r="R30" s="30"/>
      <c r="S30" s="9"/>
      <c r="T30" s="58">
        <f t="shared" si="1"/>
        <v>0</v>
      </c>
    </row>
    <row r="31" spans="2:20" ht="13.5" thickBot="1" x14ac:dyDescent="0.25">
      <c r="B31" s="16"/>
      <c r="C31" s="17"/>
      <c r="D31" s="17"/>
      <c r="E31" s="17"/>
      <c r="F31" s="84"/>
      <c r="G31" s="85"/>
      <c r="H31" s="84"/>
      <c r="I31" s="17"/>
      <c r="J31" s="17"/>
      <c r="K31" s="18"/>
      <c r="L31" s="84"/>
      <c r="M31" s="85"/>
      <c r="N31" s="84"/>
      <c r="O31" s="18"/>
      <c r="P31" s="18"/>
      <c r="Q31" s="18"/>
      <c r="R31" s="62"/>
      <c r="S31" s="19"/>
      <c r="T31" s="20"/>
    </row>
    <row r="32" spans="2:20" x14ac:dyDescent="0.2">
      <c r="B32" s="13"/>
      <c r="C32" s="13"/>
      <c r="D32" s="1"/>
      <c r="E32" s="13"/>
      <c r="F32" s="13"/>
      <c r="G32" s="1"/>
      <c r="H32" s="1"/>
      <c r="I32" s="13"/>
      <c r="J32" s="1"/>
      <c r="K32" s="1"/>
      <c r="L32" s="1"/>
      <c r="M32" s="1"/>
      <c r="N32" s="1"/>
      <c r="O32" s="1"/>
      <c r="P32" s="1"/>
      <c r="Q32" s="1"/>
      <c r="R32" s="1"/>
      <c r="S32" s="11" t="s">
        <v>18</v>
      </c>
      <c r="T32" s="26">
        <f>+SUM(T11:T31)*0.16</f>
        <v>13131.034483360001</v>
      </c>
    </row>
    <row r="33" spans="2:20" x14ac:dyDescent="0.2">
      <c r="B33" s="13"/>
      <c r="C33" s="13"/>
      <c r="D33" s="1"/>
      <c r="E33" s="13"/>
      <c r="F33" s="13"/>
      <c r="G33" s="1"/>
      <c r="H33" s="1"/>
      <c r="I33" s="13"/>
      <c r="J33" s="1"/>
      <c r="K33" s="1"/>
      <c r="L33" s="1"/>
      <c r="M33" s="1"/>
      <c r="N33" s="1"/>
      <c r="O33" s="1"/>
      <c r="P33" s="1"/>
      <c r="Q33" s="1"/>
      <c r="R33" s="1"/>
      <c r="S33" s="27" t="s">
        <v>17</v>
      </c>
      <c r="T33" s="28">
        <f>SUM(T11:T32)</f>
        <v>95200.000004360001</v>
      </c>
    </row>
    <row r="34" spans="2:20" x14ac:dyDescent="0.2">
      <c r="B34" s="13"/>
      <c r="C34" s="13"/>
      <c r="D34" s="1"/>
      <c r="E34" s="13"/>
      <c r="F34" s="13"/>
      <c r="G34" s="1"/>
      <c r="H34" s="1"/>
      <c r="I34" s="13"/>
      <c r="J34" s="1"/>
      <c r="K34" s="1"/>
      <c r="L34" s="1"/>
      <c r="M34" s="1"/>
      <c r="N34" s="1"/>
      <c r="O34" s="1"/>
      <c r="P34" s="1"/>
      <c r="Q34" s="1"/>
      <c r="R34" s="1"/>
      <c r="S34" s="11"/>
      <c r="T34" s="11"/>
    </row>
    <row r="35" spans="2:20" x14ac:dyDescent="0.2">
      <c r="B35" s="1"/>
      <c r="C35" s="1"/>
      <c r="D35" s="1"/>
      <c r="E35" s="1"/>
      <c r="F35" s="13"/>
      <c r="G35" s="1"/>
      <c r="H35" s="1"/>
      <c r="I35" s="13"/>
      <c r="J35" s="1"/>
      <c r="K35" s="1"/>
      <c r="L35" s="1"/>
      <c r="M35" s="1"/>
      <c r="N35" s="1"/>
      <c r="O35" s="1"/>
      <c r="P35" s="1"/>
      <c r="Q35" s="1"/>
      <c r="R35" s="1"/>
      <c r="S35" s="1"/>
      <c r="T35" s="12"/>
    </row>
    <row r="36" spans="2:20" x14ac:dyDescent="0.2">
      <c r="B36" s="1"/>
      <c r="C36" s="1"/>
      <c r="D36" s="1"/>
      <c r="E36" s="1"/>
      <c r="F36" s="13"/>
      <c r="G36" s="1"/>
      <c r="H36" s="1"/>
      <c r="I36" s="13"/>
      <c r="J36" s="1"/>
      <c r="K36" s="1"/>
      <c r="L36" s="1"/>
      <c r="M36" s="1"/>
      <c r="N36" s="1"/>
      <c r="O36" s="1"/>
      <c r="P36" s="1"/>
      <c r="Q36" s="1"/>
      <c r="R36" s="1"/>
      <c r="S36" s="1"/>
      <c r="T36" s="109"/>
    </row>
    <row r="37" spans="2:20" x14ac:dyDescent="0.2">
      <c r="B37" s="29"/>
      <c r="C37" s="29"/>
      <c r="D37" s="29"/>
      <c r="E37" s="29"/>
      <c r="F37" s="41"/>
      <c r="G37" s="29"/>
      <c r="H37" s="29"/>
      <c r="I37" s="41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</row>
    <row r="38" spans="2:20" x14ac:dyDescent="0.2">
      <c r="B38" s="29"/>
      <c r="C38" s="29"/>
      <c r="D38" s="29"/>
      <c r="E38" s="29"/>
      <c r="F38" s="41"/>
      <c r="G38" s="29"/>
      <c r="H38" s="29"/>
      <c r="I38" s="41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</row>
    <row r="39" spans="2:20" x14ac:dyDescent="0.2">
      <c r="T39" s="111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2"/>
  <sheetViews>
    <sheetView topLeftCell="B1" zoomScaleNormal="100" workbookViewId="0">
      <selection activeCell="B2" sqref="B2:T27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customWidth="1"/>
    <col min="5" max="5" width="8.5703125" customWidth="1"/>
    <col min="6" max="6" width="6.85546875" style="4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0.28515625" customWidth="1"/>
    <col min="20" max="20" width="13.85546875" customWidth="1"/>
    <col min="22" max="22" width="11.85546875" bestFit="1" customWidth="1"/>
    <col min="24" max="24" width="12.85546875" bestFit="1" customWidth="1"/>
  </cols>
  <sheetData>
    <row r="1" spans="2:25" s="2" customFormat="1" x14ac:dyDescent="0.2">
      <c r="C1" s="3"/>
      <c r="D1" s="4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13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11.25" x14ac:dyDescent="0.2">
      <c r="B8" s="173" t="s">
        <v>19</v>
      </c>
      <c r="C8" s="173"/>
      <c r="D8" s="10" t="s">
        <v>145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39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x14ac:dyDescent="0.2">
      <c r="B11" s="30">
        <v>1</v>
      </c>
      <c r="C11" s="30" t="s">
        <v>39</v>
      </c>
      <c r="D11" s="37" t="s">
        <v>146</v>
      </c>
      <c r="E11" s="30" t="s">
        <v>82</v>
      </c>
      <c r="F11" s="73">
        <v>10</v>
      </c>
      <c r="G11" s="73"/>
      <c r="H11" s="86"/>
      <c r="I11" s="30"/>
      <c r="J11" s="52">
        <v>10</v>
      </c>
      <c r="K11" s="52"/>
      <c r="L11" s="77"/>
      <c r="M11" s="77"/>
      <c r="N11" s="77"/>
      <c r="O11" s="52"/>
      <c r="P11" s="52"/>
      <c r="Q11" s="53"/>
      <c r="R11" s="52">
        <f>SUM(F11:Q11)</f>
        <v>20</v>
      </c>
      <c r="S11" s="54">
        <v>133.01724100000001</v>
      </c>
      <c r="T11" s="55">
        <f>+R11*S11</f>
        <v>2660.3448200000003</v>
      </c>
    </row>
    <row r="12" spans="2:25" s="44" customFormat="1" x14ac:dyDescent="0.2">
      <c r="B12" s="30">
        <v>2</v>
      </c>
      <c r="C12" s="30" t="s">
        <v>39</v>
      </c>
      <c r="D12" s="37" t="s">
        <v>147</v>
      </c>
      <c r="E12" s="30" t="s">
        <v>82</v>
      </c>
      <c r="F12" s="73">
        <v>30</v>
      </c>
      <c r="G12" s="73"/>
      <c r="H12" s="86"/>
      <c r="I12" s="30"/>
      <c r="J12" s="30">
        <v>40</v>
      </c>
      <c r="K12" s="30"/>
      <c r="L12" s="73"/>
      <c r="M12" s="73"/>
      <c r="N12" s="73">
        <v>40</v>
      </c>
      <c r="O12" s="30"/>
      <c r="P12" s="30"/>
      <c r="Q12" s="56"/>
      <c r="R12" s="30">
        <f>+SUM(F12:Q12)</f>
        <v>110</v>
      </c>
      <c r="S12" s="57">
        <v>15</v>
      </c>
      <c r="T12" s="58">
        <f>+S12*R12</f>
        <v>1650</v>
      </c>
    </row>
    <row r="13" spans="2:25" x14ac:dyDescent="0.2">
      <c r="B13" s="30"/>
      <c r="C13" s="30"/>
      <c r="D13" s="37"/>
      <c r="E13" s="30"/>
      <c r="F13" s="82"/>
      <c r="G13" s="73"/>
      <c r="H13" s="82"/>
      <c r="I13" s="7"/>
      <c r="J13" s="7"/>
      <c r="K13" s="7"/>
      <c r="L13" s="82"/>
      <c r="M13" s="82"/>
      <c r="N13" s="82"/>
      <c r="O13" s="7"/>
      <c r="P13" s="7"/>
      <c r="Q13" s="8"/>
      <c r="R13" s="30"/>
      <c r="S13" s="110"/>
      <c r="T13" s="58">
        <f t="shared" ref="T13:T23" si="0">+S13*R13</f>
        <v>0</v>
      </c>
    </row>
    <row r="14" spans="2:25" x14ac:dyDescent="0.2">
      <c r="B14" s="30"/>
      <c r="C14" s="30"/>
      <c r="D14" s="37"/>
      <c r="E14" s="30"/>
      <c r="F14" s="82"/>
      <c r="G14" s="73"/>
      <c r="H14" s="82"/>
      <c r="I14" s="7"/>
      <c r="J14" s="7"/>
      <c r="K14" s="7"/>
      <c r="L14" s="82"/>
      <c r="M14" s="82"/>
      <c r="N14" s="82"/>
      <c r="O14" s="7"/>
      <c r="P14" s="7"/>
      <c r="Q14" s="8"/>
      <c r="R14" s="30"/>
      <c r="S14" s="110"/>
      <c r="T14" s="58">
        <f t="shared" si="0"/>
        <v>0</v>
      </c>
    </row>
    <row r="15" spans="2:25" x14ac:dyDescent="0.2">
      <c r="B15" s="30"/>
      <c r="C15" s="30"/>
      <c r="D15" s="37"/>
      <c r="E15" s="30"/>
      <c r="F15" s="82"/>
      <c r="G15" s="73"/>
      <c r="H15" s="82"/>
      <c r="I15" s="7"/>
      <c r="J15" s="7"/>
      <c r="K15" s="7"/>
      <c r="L15" s="82"/>
      <c r="M15" s="82"/>
      <c r="N15" s="82"/>
      <c r="O15" s="7"/>
      <c r="P15" s="7"/>
      <c r="Q15" s="8"/>
      <c r="R15" s="30"/>
      <c r="S15" s="110"/>
      <c r="T15" s="58">
        <f t="shared" si="0"/>
        <v>0</v>
      </c>
    </row>
    <row r="16" spans="2:25" x14ac:dyDescent="0.2">
      <c r="B16" s="30"/>
      <c r="C16" s="30"/>
      <c r="D16" s="37"/>
      <c r="E16" s="30"/>
      <c r="F16" s="82"/>
      <c r="G16" s="73"/>
      <c r="H16" s="82"/>
      <c r="I16" s="7"/>
      <c r="J16" s="7"/>
      <c r="K16" s="7"/>
      <c r="L16" s="82"/>
      <c r="M16" s="82"/>
      <c r="N16" s="82"/>
      <c r="O16" s="7"/>
      <c r="P16" s="7"/>
      <c r="Q16" s="8"/>
      <c r="R16" s="30"/>
      <c r="S16" s="110"/>
      <c r="T16" s="58">
        <f t="shared" si="0"/>
        <v>0</v>
      </c>
    </row>
    <row r="17" spans="2:24" x14ac:dyDescent="0.2">
      <c r="B17" s="30"/>
      <c r="C17" s="30"/>
      <c r="D17" s="35"/>
      <c r="E17" s="30"/>
      <c r="F17" s="82"/>
      <c r="G17" s="73"/>
      <c r="H17" s="82"/>
      <c r="I17" s="7"/>
      <c r="J17" s="7"/>
      <c r="K17" s="7"/>
      <c r="L17" s="82"/>
      <c r="M17" s="82"/>
      <c r="N17" s="82"/>
      <c r="O17" s="7"/>
      <c r="P17" s="7"/>
      <c r="Q17" s="8"/>
      <c r="R17" s="30"/>
      <c r="S17" s="9"/>
      <c r="T17" s="58"/>
    </row>
    <row r="18" spans="2:24" x14ac:dyDescent="0.2">
      <c r="B18" s="30"/>
      <c r="C18" s="30"/>
      <c r="D18" s="35"/>
      <c r="E18" s="30"/>
      <c r="F18" s="82"/>
      <c r="G18" s="73"/>
      <c r="H18" s="82"/>
      <c r="I18" s="7"/>
      <c r="J18" s="7"/>
      <c r="K18" s="7"/>
      <c r="L18" s="82"/>
      <c r="M18" s="82"/>
      <c r="N18" s="82"/>
      <c r="O18" s="7"/>
      <c r="P18" s="7"/>
      <c r="Q18" s="8"/>
      <c r="R18" s="30"/>
      <c r="S18" s="9"/>
      <c r="T18" s="58"/>
    </row>
    <row r="19" spans="2:24" x14ac:dyDescent="0.2">
      <c r="B19" s="30"/>
      <c r="C19" s="30"/>
      <c r="D19" s="35"/>
      <c r="E19" s="30"/>
      <c r="F19" s="82"/>
      <c r="G19" s="73"/>
      <c r="H19" s="82"/>
      <c r="I19" s="7"/>
      <c r="J19" s="7"/>
      <c r="K19" s="7"/>
      <c r="L19" s="82"/>
      <c r="M19" s="82"/>
      <c r="N19" s="82"/>
      <c r="O19" s="7"/>
      <c r="P19" s="7"/>
      <c r="Q19" s="8"/>
      <c r="R19" s="30"/>
      <c r="S19" s="9"/>
      <c r="T19" s="58">
        <f t="shared" si="0"/>
        <v>0</v>
      </c>
      <c r="V19" s="164"/>
      <c r="X19" s="164"/>
    </row>
    <row r="20" spans="2:24" x14ac:dyDescent="0.2">
      <c r="B20" s="30"/>
      <c r="C20" s="30"/>
      <c r="D20" s="35"/>
      <c r="E20" s="30"/>
      <c r="F20" s="82"/>
      <c r="G20" s="73"/>
      <c r="H20" s="82"/>
      <c r="I20" s="7"/>
      <c r="J20" s="7"/>
      <c r="K20" s="7"/>
      <c r="L20" s="82"/>
      <c r="M20" s="82"/>
      <c r="N20" s="82"/>
      <c r="O20" s="7"/>
      <c r="P20" s="7"/>
      <c r="Q20" s="8"/>
      <c r="R20" s="30"/>
      <c r="S20" s="9"/>
      <c r="T20" s="58">
        <f t="shared" si="0"/>
        <v>0</v>
      </c>
    </row>
    <row r="21" spans="2:24" x14ac:dyDescent="0.2">
      <c r="B21" s="30"/>
      <c r="C21" s="30"/>
      <c r="D21" s="35"/>
      <c r="E21" s="30"/>
      <c r="F21" s="82"/>
      <c r="G21" s="73"/>
      <c r="H21" s="82"/>
      <c r="I21" s="7"/>
      <c r="J21" s="7"/>
      <c r="K21" s="7"/>
      <c r="L21" s="82"/>
      <c r="M21" s="82"/>
      <c r="N21" s="82"/>
      <c r="O21" s="7"/>
      <c r="P21" s="7"/>
      <c r="Q21" s="8"/>
      <c r="R21" s="30"/>
      <c r="S21" s="9"/>
      <c r="T21" s="58">
        <f t="shared" si="0"/>
        <v>0</v>
      </c>
    </row>
    <row r="22" spans="2:24" x14ac:dyDescent="0.2">
      <c r="B22" s="30"/>
      <c r="C22" s="30"/>
      <c r="D22" s="35"/>
      <c r="E22" s="30"/>
      <c r="F22" s="82"/>
      <c r="G22" s="73"/>
      <c r="H22" s="82"/>
      <c r="I22" s="7"/>
      <c r="J22" s="7"/>
      <c r="K22" s="8"/>
      <c r="L22" s="82"/>
      <c r="M22" s="83"/>
      <c r="N22" s="82"/>
      <c r="O22" s="8"/>
      <c r="P22" s="8"/>
      <c r="Q22" s="8"/>
      <c r="R22" s="30"/>
      <c r="S22" s="9"/>
      <c r="T22" s="58">
        <f t="shared" si="0"/>
        <v>0</v>
      </c>
    </row>
    <row r="23" spans="2:24" x14ac:dyDescent="0.2">
      <c r="B23" s="30"/>
      <c r="C23" s="30"/>
      <c r="D23" s="31"/>
      <c r="E23" s="30"/>
      <c r="F23" s="82"/>
      <c r="G23" s="73"/>
      <c r="H23" s="82"/>
      <c r="I23" s="7"/>
      <c r="J23" s="7"/>
      <c r="K23" s="8"/>
      <c r="L23" s="82"/>
      <c r="M23" s="83"/>
      <c r="N23" s="82"/>
      <c r="O23" s="8"/>
      <c r="P23" s="8"/>
      <c r="Q23" s="8"/>
      <c r="R23" s="30"/>
      <c r="S23" s="9"/>
      <c r="T23" s="58">
        <f t="shared" si="0"/>
        <v>0</v>
      </c>
    </row>
    <row r="24" spans="2:24" ht="13.5" thickBot="1" x14ac:dyDescent="0.25">
      <c r="B24" s="16"/>
      <c r="C24" s="17"/>
      <c r="D24" s="17"/>
      <c r="E24" s="17"/>
      <c r="F24" s="84"/>
      <c r="G24" s="85"/>
      <c r="H24" s="84"/>
      <c r="I24" s="17"/>
      <c r="J24" s="17"/>
      <c r="K24" s="18"/>
      <c r="L24" s="84"/>
      <c r="M24" s="85"/>
      <c r="N24" s="84"/>
      <c r="O24" s="18"/>
      <c r="P24" s="18"/>
      <c r="Q24" s="18"/>
      <c r="R24" s="62"/>
      <c r="S24" s="19"/>
      <c r="T24" s="20"/>
    </row>
    <row r="25" spans="2:24" x14ac:dyDescent="0.2">
      <c r="B25" s="13"/>
      <c r="C25" s="13"/>
      <c r="D25" s="1"/>
      <c r="E25" s="13"/>
      <c r="F25" s="13"/>
      <c r="G25" s="1"/>
      <c r="H25" s="1"/>
      <c r="I25" s="13"/>
      <c r="J25" s="1"/>
      <c r="K25" s="1"/>
      <c r="L25" s="1"/>
      <c r="M25" s="1"/>
      <c r="N25" s="1"/>
      <c r="O25" s="1"/>
      <c r="P25" s="1"/>
      <c r="Q25" s="1"/>
      <c r="R25" s="1"/>
      <c r="S25" s="11" t="s">
        <v>18</v>
      </c>
      <c r="T25" s="26">
        <f>+SUM(T11:T24)*0.16</f>
        <v>689.65517120000004</v>
      </c>
    </row>
    <row r="26" spans="2:24" x14ac:dyDescent="0.2">
      <c r="B26" s="13"/>
      <c r="C26" s="13"/>
      <c r="D26" s="1"/>
      <c r="E26" s="13"/>
      <c r="F26" s="13"/>
      <c r="G26" s="1"/>
      <c r="H26" s="1"/>
      <c r="I26" s="13"/>
      <c r="J26" s="1"/>
      <c r="K26" s="1"/>
      <c r="L26" s="1"/>
      <c r="M26" s="1"/>
      <c r="N26" s="1"/>
      <c r="O26" s="1"/>
      <c r="P26" s="1"/>
      <c r="Q26" s="1"/>
      <c r="R26" s="1"/>
      <c r="S26" s="27" t="s">
        <v>17</v>
      </c>
      <c r="T26" s="28">
        <f>SUM(T11:T25)</f>
        <v>4999.9999912000003</v>
      </c>
    </row>
    <row r="27" spans="2:24" x14ac:dyDescent="0.2">
      <c r="B27" s="13"/>
      <c r="C27" s="13"/>
      <c r="D27" s="1"/>
      <c r="E27" s="13"/>
      <c r="F27" s="13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1"/>
      <c r="T27" s="11"/>
    </row>
    <row r="28" spans="2:24" x14ac:dyDescent="0.2">
      <c r="B28" s="1"/>
      <c r="C28" s="1"/>
      <c r="D28" s="1"/>
      <c r="E28" s="1"/>
      <c r="F28" s="13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1"/>
      <c r="T28" s="12"/>
    </row>
    <row r="29" spans="2:24" x14ac:dyDescent="0.2">
      <c r="B29" s="1"/>
      <c r="C29" s="1"/>
      <c r="D29" s="1"/>
      <c r="E29" s="1"/>
      <c r="F29" s="13"/>
      <c r="G29" s="1"/>
      <c r="H29" s="1"/>
      <c r="I29" s="13"/>
      <c r="J29" s="1"/>
      <c r="K29" s="1"/>
      <c r="L29" s="1"/>
      <c r="M29" s="1"/>
      <c r="N29" s="1"/>
      <c r="O29" s="1"/>
      <c r="P29" s="1"/>
      <c r="Q29" s="1"/>
      <c r="R29" s="1"/>
      <c r="S29" s="1"/>
      <c r="T29" s="109"/>
    </row>
    <row r="30" spans="2:24" x14ac:dyDescent="0.2">
      <c r="B30" s="29"/>
      <c r="C30" s="29"/>
      <c r="D30" s="29"/>
      <c r="E30" s="29"/>
      <c r="F30" s="41"/>
      <c r="G30" s="29"/>
      <c r="H30" s="29"/>
      <c r="I30" s="41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</row>
    <row r="31" spans="2:24" x14ac:dyDescent="0.2">
      <c r="B31" s="29"/>
      <c r="C31" s="29"/>
      <c r="D31" s="29"/>
      <c r="E31" s="29"/>
      <c r="F31" s="41"/>
      <c r="G31" s="29"/>
      <c r="H31" s="29"/>
      <c r="I31" s="41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</row>
    <row r="32" spans="2:24" x14ac:dyDescent="0.2">
      <c r="T32" s="111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1"/>
  <sheetViews>
    <sheetView zoomScale="115" zoomScaleNormal="115" workbookViewId="0">
      <selection activeCell="B1" sqref="B1:T27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customWidth="1"/>
    <col min="5" max="5" width="10.28515625" customWidth="1"/>
    <col min="6" max="6" width="6.85546875" style="4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0.28515625" customWidth="1"/>
    <col min="20" max="20" width="13.85546875" customWidth="1"/>
  </cols>
  <sheetData>
    <row r="1" spans="2:25" s="2" customFormat="1" x14ac:dyDescent="0.2">
      <c r="C1" s="3"/>
      <c r="D1" s="4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13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11.25" x14ac:dyDescent="0.2">
      <c r="B8" s="173" t="s">
        <v>19</v>
      </c>
      <c r="C8" s="173"/>
      <c r="D8" s="10" t="s">
        <v>78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39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x14ac:dyDescent="0.2">
      <c r="B11" s="30">
        <v>1</v>
      </c>
      <c r="C11" s="30" t="s">
        <v>39</v>
      </c>
      <c r="D11" s="37" t="s">
        <v>217</v>
      </c>
      <c r="E11" s="30" t="s">
        <v>42</v>
      </c>
      <c r="F11" s="73"/>
      <c r="G11" s="73">
        <v>3</v>
      </c>
      <c r="H11" s="86"/>
      <c r="I11" s="30"/>
      <c r="J11" s="52"/>
      <c r="K11" s="52">
        <v>3</v>
      </c>
      <c r="L11" s="77"/>
      <c r="M11" s="77"/>
      <c r="N11" s="77"/>
      <c r="O11" s="52">
        <v>2</v>
      </c>
      <c r="P11" s="52"/>
      <c r="Q11" s="53"/>
      <c r="R11" s="52">
        <f>SUM(F11:Q11)</f>
        <v>8</v>
      </c>
      <c r="S11" s="54">
        <v>291</v>
      </c>
      <c r="T11" s="55">
        <f>+R11*S11</f>
        <v>2328</v>
      </c>
    </row>
    <row r="12" spans="2:25" s="44" customFormat="1" x14ac:dyDescent="0.2">
      <c r="B12" s="30">
        <v>2</v>
      </c>
      <c r="C12" s="30" t="s">
        <v>39</v>
      </c>
      <c r="D12" s="37" t="s">
        <v>218</v>
      </c>
      <c r="E12" s="30" t="s">
        <v>40</v>
      </c>
      <c r="F12" s="73"/>
      <c r="G12" s="73">
        <v>3</v>
      </c>
      <c r="H12" s="86"/>
      <c r="I12" s="30"/>
      <c r="J12" s="30"/>
      <c r="K12" s="30"/>
      <c r="L12" s="73"/>
      <c r="M12" s="73"/>
      <c r="N12" s="73">
        <v>3</v>
      </c>
      <c r="O12" s="30"/>
      <c r="P12" s="30"/>
      <c r="Q12" s="56"/>
      <c r="R12" s="30">
        <f>+SUM(F12:Q12)</f>
        <v>6</v>
      </c>
      <c r="S12" s="57">
        <v>715</v>
      </c>
      <c r="T12" s="58">
        <f>+R12*S12</f>
        <v>4290</v>
      </c>
    </row>
    <row r="13" spans="2:25" s="44" customFormat="1" x14ac:dyDescent="0.2">
      <c r="B13" s="30">
        <v>3</v>
      </c>
      <c r="C13" s="30" t="s">
        <v>39</v>
      </c>
      <c r="D13" s="37" t="s">
        <v>219</v>
      </c>
      <c r="E13" s="30" t="s">
        <v>52</v>
      </c>
      <c r="F13" s="73"/>
      <c r="G13" s="73">
        <v>2</v>
      </c>
      <c r="H13" s="86"/>
      <c r="I13" s="30"/>
      <c r="J13" s="30"/>
      <c r="K13" s="30"/>
      <c r="L13" s="73"/>
      <c r="M13" s="73"/>
      <c r="N13" s="73"/>
      <c r="O13" s="30"/>
      <c r="P13" s="30"/>
      <c r="Q13" s="56"/>
      <c r="R13" s="30">
        <f>+SUM(F13:Q13)</f>
        <v>2</v>
      </c>
      <c r="S13" s="57">
        <v>612</v>
      </c>
      <c r="T13" s="58">
        <f>+S13*R13</f>
        <v>1224</v>
      </c>
    </row>
    <row r="14" spans="2:25" s="44" customFormat="1" x14ac:dyDescent="0.2">
      <c r="B14" s="30">
        <v>4</v>
      </c>
      <c r="C14" s="30" t="s">
        <v>39</v>
      </c>
      <c r="D14" s="37" t="s">
        <v>220</v>
      </c>
      <c r="E14" s="30" t="s">
        <v>52</v>
      </c>
      <c r="F14" s="73"/>
      <c r="G14" s="73"/>
      <c r="H14" s="86"/>
      <c r="I14" s="30"/>
      <c r="J14" s="30">
        <v>1</v>
      </c>
      <c r="K14" s="30"/>
      <c r="L14" s="73"/>
      <c r="M14" s="73"/>
      <c r="N14" s="73"/>
      <c r="O14" s="30"/>
      <c r="P14" s="30"/>
      <c r="Q14" s="56"/>
      <c r="R14" s="30">
        <f>+SUM(F14:Q14)</f>
        <v>1</v>
      </c>
      <c r="S14" s="57">
        <f>796-17.3103448</f>
        <v>778.68965519999995</v>
      </c>
      <c r="T14" s="58">
        <f>+R14*S14</f>
        <v>778.68965519999995</v>
      </c>
    </row>
    <row r="15" spans="2:25" s="44" customFormat="1" x14ac:dyDescent="0.2">
      <c r="B15" s="30"/>
      <c r="C15" s="30"/>
      <c r="D15" s="37"/>
      <c r="E15" s="30"/>
      <c r="F15" s="73"/>
      <c r="G15" s="73"/>
      <c r="H15" s="86"/>
      <c r="I15" s="30"/>
      <c r="J15" s="30"/>
      <c r="K15" s="30"/>
      <c r="L15" s="73"/>
      <c r="M15" s="73"/>
      <c r="N15" s="73"/>
      <c r="O15" s="30"/>
      <c r="P15" s="30"/>
      <c r="Q15" s="56"/>
      <c r="R15" s="30"/>
      <c r="S15" s="57"/>
      <c r="T15" s="58">
        <f t="shared" ref="T15:T16" si="0">+S15*R15</f>
        <v>0</v>
      </c>
    </row>
    <row r="16" spans="2:25" s="44" customFormat="1" x14ac:dyDescent="0.2">
      <c r="B16" s="30"/>
      <c r="C16" s="30"/>
      <c r="D16" s="37"/>
      <c r="E16" s="30"/>
      <c r="F16" s="73"/>
      <c r="G16" s="73"/>
      <c r="H16" s="86"/>
      <c r="I16" s="30"/>
      <c r="J16" s="30"/>
      <c r="K16" s="30"/>
      <c r="L16" s="73"/>
      <c r="M16" s="73"/>
      <c r="N16" s="73"/>
      <c r="O16" s="30"/>
      <c r="P16" s="30"/>
      <c r="Q16" s="56"/>
      <c r="R16" s="30"/>
      <c r="S16" s="57"/>
      <c r="T16" s="58">
        <f t="shared" si="0"/>
        <v>0</v>
      </c>
    </row>
    <row r="17" spans="2:20" s="44" customFormat="1" x14ac:dyDescent="0.2">
      <c r="B17" s="30"/>
      <c r="C17" s="30"/>
      <c r="D17" s="37"/>
      <c r="E17" s="30"/>
      <c r="F17" s="73"/>
      <c r="G17" s="73"/>
      <c r="H17" s="86"/>
      <c r="I17" s="30"/>
      <c r="J17" s="30"/>
      <c r="K17" s="30"/>
      <c r="L17" s="73"/>
      <c r="M17" s="73"/>
      <c r="N17" s="73"/>
      <c r="O17" s="30"/>
      <c r="P17" s="30"/>
      <c r="Q17" s="56"/>
      <c r="R17" s="30"/>
      <c r="S17" s="57"/>
      <c r="T17" s="58">
        <f t="shared" ref="T17" si="1">+R17*S17</f>
        <v>0</v>
      </c>
    </row>
    <row r="18" spans="2:20" s="44" customFormat="1" x14ac:dyDescent="0.2">
      <c r="B18" s="30"/>
      <c r="C18" s="30"/>
      <c r="D18" s="37"/>
      <c r="E18" s="30"/>
      <c r="F18" s="73"/>
      <c r="G18" s="73"/>
      <c r="H18" s="86"/>
      <c r="I18" s="30"/>
      <c r="J18" s="30"/>
      <c r="K18" s="30"/>
      <c r="L18" s="73"/>
      <c r="M18" s="73"/>
      <c r="N18" s="73"/>
      <c r="O18" s="30"/>
      <c r="P18" s="30"/>
      <c r="Q18" s="56"/>
      <c r="R18" s="30"/>
      <c r="S18" s="57"/>
      <c r="T18" s="58">
        <f t="shared" ref="T18:T19" si="2">+S18*R18</f>
        <v>0</v>
      </c>
    </row>
    <row r="19" spans="2:20" s="44" customFormat="1" x14ac:dyDescent="0.2">
      <c r="B19" s="30"/>
      <c r="C19" s="30"/>
      <c r="D19" s="37"/>
      <c r="E19" s="30"/>
      <c r="F19" s="73"/>
      <c r="G19" s="73"/>
      <c r="H19" s="86"/>
      <c r="I19" s="30"/>
      <c r="J19" s="30"/>
      <c r="K19" s="30"/>
      <c r="L19" s="73"/>
      <c r="M19" s="73"/>
      <c r="N19" s="73"/>
      <c r="O19" s="30"/>
      <c r="P19" s="30"/>
      <c r="Q19" s="56"/>
      <c r="R19" s="30"/>
      <c r="S19" s="57"/>
      <c r="T19" s="58">
        <f t="shared" si="2"/>
        <v>0</v>
      </c>
    </row>
    <row r="20" spans="2:20" s="44" customFormat="1" x14ac:dyDescent="0.2">
      <c r="B20" s="30"/>
      <c r="C20" s="30"/>
      <c r="D20" s="37"/>
      <c r="E20" s="30"/>
      <c r="F20" s="73"/>
      <c r="G20" s="73"/>
      <c r="H20" s="86"/>
      <c r="I20" s="30"/>
      <c r="J20" s="30"/>
      <c r="K20" s="30"/>
      <c r="L20" s="73"/>
      <c r="M20" s="73"/>
      <c r="N20" s="73"/>
      <c r="O20" s="30"/>
      <c r="P20" s="30"/>
      <c r="Q20" s="56"/>
      <c r="R20" s="30"/>
      <c r="S20" s="57"/>
      <c r="T20" s="58">
        <f t="shared" ref="T20" si="3">+R20*S20</f>
        <v>0</v>
      </c>
    </row>
    <row r="21" spans="2:20" x14ac:dyDescent="0.2">
      <c r="B21" s="30"/>
      <c r="C21" s="30"/>
      <c r="D21" s="35"/>
      <c r="E21" s="30"/>
      <c r="F21" s="82"/>
      <c r="G21" s="73"/>
      <c r="H21" s="82"/>
      <c r="I21" s="7"/>
      <c r="J21" s="7"/>
      <c r="K21" s="7"/>
      <c r="L21" s="82"/>
      <c r="M21" s="82"/>
      <c r="N21" s="82"/>
      <c r="O21" s="7"/>
      <c r="P21" s="7"/>
      <c r="Q21" s="8"/>
      <c r="R21" s="30"/>
      <c r="S21" s="9"/>
      <c r="T21" s="58">
        <f t="shared" ref="T21" si="4">+S21*R21</f>
        <v>0</v>
      </c>
    </row>
    <row r="22" spans="2:20" x14ac:dyDescent="0.2">
      <c r="B22" s="30"/>
      <c r="C22" s="30"/>
      <c r="D22" s="35"/>
      <c r="E22" s="30"/>
      <c r="F22" s="82"/>
      <c r="G22" s="73"/>
      <c r="H22" s="82"/>
      <c r="I22" s="7"/>
      <c r="J22" s="7"/>
      <c r="K22" s="8"/>
      <c r="L22" s="82"/>
      <c r="M22" s="83"/>
      <c r="N22" s="82"/>
      <c r="O22" s="8"/>
      <c r="P22" s="8"/>
      <c r="Q22" s="8"/>
      <c r="R22" s="30"/>
      <c r="S22" s="9"/>
      <c r="T22" s="58">
        <f t="shared" ref="T22" si="5">+R22*S22</f>
        <v>0</v>
      </c>
    </row>
    <row r="23" spans="2:20" x14ac:dyDescent="0.2">
      <c r="B23" s="30"/>
      <c r="C23" s="30"/>
      <c r="D23" s="31"/>
      <c r="E23" s="30"/>
      <c r="F23" s="82"/>
      <c r="G23" s="73"/>
      <c r="H23" s="82"/>
      <c r="I23" s="7"/>
      <c r="J23" s="7"/>
      <c r="K23" s="8"/>
      <c r="L23" s="82"/>
      <c r="M23" s="83"/>
      <c r="N23" s="82"/>
      <c r="O23" s="8"/>
      <c r="P23" s="8"/>
      <c r="Q23" s="8"/>
      <c r="R23" s="7"/>
      <c r="S23" s="9"/>
      <c r="T23" s="34"/>
    </row>
    <row r="24" spans="2:20" ht="13.5" thickBot="1" x14ac:dyDescent="0.25">
      <c r="B24" s="16"/>
      <c r="C24" s="17"/>
      <c r="D24" s="17"/>
      <c r="E24" s="17"/>
      <c r="F24" s="84"/>
      <c r="G24" s="85"/>
      <c r="H24" s="84"/>
      <c r="I24" s="17"/>
      <c r="J24" s="17"/>
      <c r="K24" s="18"/>
      <c r="L24" s="84"/>
      <c r="M24" s="85"/>
      <c r="N24" s="84"/>
      <c r="O24" s="18"/>
      <c r="P24" s="18"/>
      <c r="Q24" s="18"/>
      <c r="R24" s="17"/>
      <c r="S24" s="19"/>
      <c r="T24" s="20"/>
    </row>
    <row r="25" spans="2:20" x14ac:dyDescent="0.2">
      <c r="B25" s="13"/>
      <c r="C25" s="13"/>
      <c r="D25" s="1"/>
      <c r="E25" s="13"/>
      <c r="F25" s="13"/>
      <c r="G25" s="1"/>
      <c r="H25" s="1"/>
      <c r="I25" s="13"/>
      <c r="J25" s="1"/>
      <c r="K25" s="1"/>
      <c r="L25" s="1"/>
      <c r="M25" s="1"/>
      <c r="N25" s="1"/>
      <c r="O25" s="1"/>
      <c r="P25" s="1"/>
      <c r="Q25" s="1"/>
      <c r="R25" s="1"/>
      <c r="S25" s="11" t="s">
        <v>18</v>
      </c>
      <c r="T25" s="26">
        <f>+SUM(T11:T24)*0.16</f>
        <v>1379.3103448320001</v>
      </c>
    </row>
    <row r="26" spans="2:20" x14ac:dyDescent="0.2">
      <c r="B26" s="13"/>
      <c r="C26" s="13"/>
      <c r="D26" s="1"/>
      <c r="E26" s="13"/>
      <c r="F26" s="13"/>
      <c r="G26" s="1"/>
      <c r="H26" s="1"/>
      <c r="I26" s="13"/>
      <c r="J26" s="1"/>
      <c r="K26" s="1"/>
      <c r="L26" s="1"/>
      <c r="M26" s="1"/>
      <c r="N26" s="1"/>
      <c r="O26" s="1"/>
      <c r="P26" s="1"/>
      <c r="Q26" s="1"/>
      <c r="R26" s="1"/>
      <c r="S26" s="27" t="s">
        <v>17</v>
      </c>
      <c r="T26" s="28">
        <f>SUM(T11:T25)</f>
        <v>10000.000000032</v>
      </c>
    </row>
    <row r="27" spans="2:20" x14ac:dyDescent="0.2">
      <c r="B27" s="13"/>
      <c r="C27" s="13"/>
      <c r="D27" s="1"/>
      <c r="E27" s="13"/>
      <c r="F27" s="13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1"/>
      <c r="T27" s="11"/>
    </row>
    <row r="28" spans="2:20" x14ac:dyDescent="0.2">
      <c r="B28" s="1"/>
      <c r="C28" s="1"/>
      <c r="D28" s="1"/>
      <c r="E28" s="1"/>
      <c r="F28" s="13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1"/>
      <c r="T28" s="12"/>
    </row>
    <row r="29" spans="2:20" x14ac:dyDescent="0.2">
      <c r="B29" s="1"/>
      <c r="C29" s="1"/>
      <c r="D29" s="1"/>
      <c r="E29" s="1"/>
      <c r="F29" s="13"/>
      <c r="G29" s="1"/>
      <c r="H29" s="1"/>
      <c r="I29" s="13"/>
      <c r="J29" s="1"/>
      <c r="K29" s="1"/>
      <c r="L29" s="1"/>
      <c r="M29" s="1"/>
      <c r="N29" s="1"/>
      <c r="O29" s="1"/>
      <c r="P29" s="1"/>
      <c r="Q29" s="1"/>
      <c r="R29" s="1"/>
      <c r="S29" s="1"/>
      <c r="T29" s="109"/>
    </row>
    <row r="30" spans="2:20" x14ac:dyDescent="0.2">
      <c r="B30" s="29"/>
      <c r="C30" s="29"/>
      <c r="D30" s="29"/>
      <c r="E30" s="29"/>
      <c r="F30" s="41"/>
      <c r="G30" s="29"/>
      <c r="H30" s="29"/>
      <c r="I30" s="41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</row>
    <row r="31" spans="2:20" x14ac:dyDescent="0.2">
      <c r="B31" s="29"/>
      <c r="C31" s="29"/>
      <c r="D31" s="29"/>
      <c r="E31" s="29"/>
      <c r="F31" s="41"/>
      <c r="G31" s="29"/>
      <c r="H31" s="29"/>
      <c r="I31" s="41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1"/>
  <sheetViews>
    <sheetView zoomScale="115" zoomScaleNormal="115" workbookViewId="0">
      <selection activeCell="B2" sqref="B2:T27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customWidth="1"/>
    <col min="5" max="5" width="10.28515625" customWidth="1"/>
    <col min="6" max="6" width="6.85546875" style="4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0.28515625" customWidth="1"/>
    <col min="20" max="20" width="13.85546875" customWidth="1"/>
  </cols>
  <sheetData>
    <row r="1" spans="2:25" s="2" customFormat="1" x14ac:dyDescent="0.2">
      <c r="C1" s="3"/>
      <c r="D1" s="4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13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11.25" x14ac:dyDescent="0.2">
      <c r="B8" s="173" t="s">
        <v>19</v>
      </c>
      <c r="C8" s="173"/>
      <c r="D8" s="10" t="s">
        <v>148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39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x14ac:dyDescent="0.2">
      <c r="B11" s="30">
        <v>1</v>
      </c>
      <c r="C11" s="30" t="s">
        <v>39</v>
      </c>
      <c r="D11" s="37" t="s">
        <v>149</v>
      </c>
      <c r="E11" s="30" t="s">
        <v>52</v>
      </c>
      <c r="F11" s="73"/>
      <c r="G11" s="73">
        <v>1</v>
      </c>
      <c r="H11" s="86"/>
      <c r="I11" s="30"/>
      <c r="J11" s="52"/>
      <c r="K11" s="52"/>
      <c r="L11" s="77"/>
      <c r="M11" s="77"/>
      <c r="N11" s="77">
        <v>2</v>
      </c>
      <c r="O11" s="52"/>
      <c r="P11" s="52"/>
      <c r="Q11" s="53"/>
      <c r="R11" s="52">
        <f>SUM(F11:Q11)</f>
        <v>3</v>
      </c>
      <c r="S11" s="54">
        <v>1465</v>
      </c>
      <c r="T11" s="55">
        <f>+R11*S11</f>
        <v>4395</v>
      </c>
    </row>
    <row r="12" spans="2:25" s="44" customFormat="1" x14ac:dyDescent="0.2">
      <c r="B12" s="30">
        <v>2</v>
      </c>
      <c r="C12" s="30" t="s">
        <v>39</v>
      </c>
      <c r="D12" s="37" t="s">
        <v>150</v>
      </c>
      <c r="E12" s="30" t="s">
        <v>52</v>
      </c>
      <c r="F12" s="73"/>
      <c r="G12" s="73">
        <v>1</v>
      </c>
      <c r="H12" s="86"/>
      <c r="I12" s="30"/>
      <c r="J12" s="30"/>
      <c r="K12" s="30"/>
      <c r="L12" s="73"/>
      <c r="M12" s="73"/>
      <c r="N12" s="73">
        <v>2</v>
      </c>
      <c r="O12" s="30"/>
      <c r="P12" s="30"/>
      <c r="Q12" s="56"/>
      <c r="R12" s="30">
        <f>+SUM(F12:Q12)</f>
        <v>3</v>
      </c>
      <c r="S12" s="57">
        <v>989</v>
      </c>
      <c r="T12" s="58">
        <f>+R12*S12</f>
        <v>2967</v>
      </c>
    </row>
    <row r="13" spans="2:25" s="44" customFormat="1" x14ac:dyDescent="0.2">
      <c r="B13" s="30">
        <v>3</v>
      </c>
      <c r="C13" s="30" t="s">
        <v>39</v>
      </c>
      <c r="D13" s="37" t="s">
        <v>151</v>
      </c>
      <c r="E13" s="30" t="s">
        <v>52</v>
      </c>
      <c r="F13" s="73"/>
      <c r="G13" s="73">
        <v>1</v>
      </c>
      <c r="H13" s="86"/>
      <c r="I13" s="30"/>
      <c r="J13" s="30"/>
      <c r="K13" s="30"/>
      <c r="L13" s="73"/>
      <c r="M13" s="73"/>
      <c r="N13" s="73">
        <v>1</v>
      </c>
      <c r="O13" s="30"/>
      <c r="P13" s="30"/>
      <c r="Q13" s="56"/>
      <c r="R13" s="30">
        <f>+SUM(F13:Q13)</f>
        <v>2</v>
      </c>
      <c r="S13" s="57">
        <v>2784.517241</v>
      </c>
      <c r="T13" s="58">
        <f>+S13*R13</f>
        <v>5569.034482</v>
      </c>
    </row>
    <row r="14" spans="2:25" s="44" customFormat="1" x14ac:dyDescent="0.2">
      <c r="B14" s="30"/>
      <c r="C14" s="30"/>
      <c r="D14" s="37"/>
      <c r="E14" s="30"/>
      <c r="F14" s="73"/>
      <c r="G14" s="73"/>
      <c r="H14" s="86"/>
      <c r="I14" s="30"/>
      <c r="J14" s="30"/>
      <c r="K14" s="30"/>
      <c r="L14" s="73"/>
      <c r="M14" s="73"/>
      <c r="N14" s="73"/>
      <c r="O14" s="30"/>
      <c r="P14" s="30"/>
      <c r="Q14" s="56"/>
      <c r="R14" s="30"/>
      <c r="S14" s="57"/>
      <c r="T14" s="58">
        <f>+R14*S14</f>
        <v>0</v>
      </c>
    </row>
    <row r="15" spans="2:25" s="44" customFormat="1" x14ac:dyDescent="0.2">
      <c r="B15" s="30"/>
      <c r="C15" s="30"/>
      <c r="D15" s="37"/>
      <c r="E15" s="30"/>
      <c r="F15" s="73"/>
      <c r="G15" s="73"/>
      <c r="H15" s="86"/>
      <c r="I15" s="30"/>
      <c r="J15" s="30"/>
      <c r="K15" s="30"/>
      <c r="L15" s="73"/>
      <c r="M15" s="73"/>
      <c r="N15" s="73"/>
      <c r="O15" s="30"/>
      <c r="P15" s="30"/>
      <c r="Q15" s="56"/>
      <c r="R15" s="30"/>
      <c r="S15" s="57"/>
      <c r="T15" s="58">
        <f t="shared" ref="T15:T16" si="0">+S15*R15</f>
        <v>0</v>
      </c>
    </row>
    <row r="16" spans="2:25" s="44" customFormat="1" x14ac:dyDescent="0.2">
      <c r="B16" s="30"/>
      <c r="C16" s="30"/>
      <c r="D16" s="37"/>
      <c r="E16" s="30"/>
      <c r="F16" s="73"/>
      <c r="G16" s="73"/>
      <c r="H16" s="86"/>
      <c r="I16" s="30"/>
      <c r="J16" s="30"/>
      <c r="K16" s="30"/>
      <c r="L16" s="73"/>
      <c r="M16" s="73"/>
      <c r="N16" s="73"/>
      <c r="O16" s="30"/>
      <c r="P16" s="30"/>
      <c r="Q16" s="56"/>
      <c r="R16" s="30"/>
      <c r="S16" s="57"/>
      <c r="T16" s="58">
        <f t="shared" si="0"/>
        <v>0</v>
      </c>
    </row>
    <row r="17" spans="2:20" s="44" customFormat="1" x14ac:dyDescent="0.2">
      <c r="B17" s="30"/>
      <c r="C17" s="30"/>
      <c r="D17" s="37"/>
      <c r="E17" s="30"/>
      <c r="F17" s="73"/>
      <c r="G17" s="73"/>
      <c r="H17" s="86"/>
      <c r="I17" s="30"/>
      <c r="J17" s="30"/>
      <c r="K17" s="30"/>
      <c r="L17" s="73"/>
      <c r="M17" s="73"/>
      <c r="N17" s="73"/>
      <c r="O17" s="30"/>
      <c r="P17" s="30"/>
      <c r="Q17" s="56"/>
      <c r="R17" s="30"/>
      <c r="S17" s="57"/>
      <c r="T17" s="58">
        <f t="shared" ref="T17" si="1">+R17*S17</f>
        <v>0</v>
      </c>
    </row>
    <row r="18" spans="2:20" s="44" customFormat="1" x14ac:dyDescent="0.2">
      <c r="B18" s="30"/>
      <c r="C18" s="30"/>
      <c r="D18" s="37"/>
      <c r="E18" s="30"/>
      <c r="F18" s="73"/>
      <c r="G18" s="73"/>
      <c r="H18" s="86"/>
      <c r="I18" s="30"/>
      <c r="J18" s="30"/>
      <c r="K18" s="30"/>
      <c r="L18" s="73"/>
      <c r="M18" s="73"/>
      <c r="N18" s="73"/>
      <c r="O18" s="30"/>
      <c r="P18" s="30"/>
      <c r="Q18" s="56"/>
      <c r="R18" s="30"/>
      <c r="S18" s="57"/>
      <c r="T18" s="58">
        <f t="shared" ref="T18:T19" si="2">+S18*R18</f>
        <v>0</v>
      </c>
    </row>
    <row r="19" spans="2:20" s="44" customFormat="1" x14ac:dyDescent="0.2">
      <c r="B19" s="30"/>
      <c r="C19" s="30"/>
      <c r="D19" s="37"/>
      <c r="E19" s="30"/>
      <c r="F19" s="73"/>
      <c r="G19" s="73"/>
      <c r="H19" s="86"/>
      <c r="I19" s="30"/>
      <c r="J19" s="30"/>
      <c r="K19" s="30"/>
      <c r="L19" s="73"/>
      <c r="M19" s="73"/>
      <c r="N19" s="73"/>
      <c r="O19" s="30"/>
      <c r="P19" s="30"/>
      <c r="Q19" s="56"/>
      <c r="R19" s="30"/>
      <c r="S19" s="57"/>
      <c r="T19" s="58">
        <f t="shared" si="2"/>
        <v>0</v>
      </c>
    </row>
    <row r="20" spans="2:20" s="44" customFormat="1" x14ac:dyDescent="0.2">
      <c r="B20" s="30"/>
      <c r="C20" s="30"/>
      <c r="D20" s="37"/>
      <c r="E20" s="30"/>
      <c r="F20" s="73"/>
      <c r="G20" s="73"/>
      <c r="H20" s="86"/>
      <c r="I20" s="30"/>
      <c r="J20" s="30"/>
      <c r="K20" s="30"/>
      <c r="L20" s="73"/>
      <c r="M20" s="73"/>
      <c r="N20" s="73"/>
      <c r="O20" s="30"/>
      <c r="P20" s="30"/>
      <c r="Q20" s="56"/>
      <c r="R20" s="30"/>
      <c r="S20" s="57"/>
      <c r="T20" s="58">
        <f t="shared" ref="T20" si="3">+R20*S20</f>
        <v>0</v>
      </c>
    </row>
    <row r="21" spans="2:20" x14ac:dyDescent="0.2">
      <c r="B21" s="30"/>
      <c r="C21" s="30"/>
      <c r="D21" s="35"/>
      <c r="E21" s="30"/>
      <c r="F21" s="82"/>
      <c r="G21" s="73"/>
      <c r="H21" s="82"/>
      <c r="I21" s="7"/>
      <c r="J21" s="7"/>
      <c r="K21" s="7"/>
      <c r="L21" s="82"/>
      <c r="M21" s="82"/>
      <c r="N21" s="82"/>
      <c r="O21" s="7"/>
      <c r="P21" s="7"/>
      <c r="Q21" s="8"/>
      <c r="R21" s="30"/>
      <c r="S21" s="9"/>
      <c r="T21" s="58">
        <f t="shared" ref="T21" si="4">+S21*R21</f>
        <v>0</v>
      </c>
    </row>
    <row r="22" spans="2:20" x14ac:dyDescent="0.2">
      <c r="B22" s="30"/>
      <c r="C22" s="30"/>
      <c r="D22" s="35"/>
      <c r="E22" s="30"/>
      <c r="F22" s="82"/>
      <c r="G22" s="73"/>
      <c r="H22" s="82"/>
      <c r="I22" s="7"/>
      <c r="J22" s="7"/>
      <c r="K22" s="8"/>
      <c r="L22" s="82"/>
      <c r="M22" s="83"/>
      <c r="N22" s="82"/>
      <c r="O22" s="8"/>
      <c r="P22" s="8"/>
      <c r="Q22" s="8"/>
      <c r="R22" s="30"/>
      <c r="S22" s="9"/>
      <c r="T22" s="58">
        <f t="shared" ref="T22" si="5">+R22*S22</f>
        <v>0</v>
      </c>
    </row>
    <row r="23" spans="2:20" x14ac:dyDescent="0.2">
      <c r="B23" s="30"/>
      <c r="C23" s="30"/>
      <c r="D23" s="31"/>
      <c r="E23" s="30"/>
      <c r="F23" s="82"/>
      <c r="G23" s="73"/>
      <c r="H23" s="82"/>
      <c r="I23" s="7"/>
      <c r="J23" s="7"/>
      <c r="K23" s="8"/>
      <c r="L23" s="82"/>
      <c r="M23" s="83"/>
      <c r="N23" s="82"/>
      <c r="O23" s="8"/>
      <c r="P23" s="8"/>
      <c r="Q23" s="8"/>
      <c r="R23" s="7"/>
      <c r="S23" s="9"/>
      <c r="T23" s="34"/>
    </row>
    <row r="24" spans="2:20" ht="13.5" thickBot="1" x14ac:dyDescent="0.25">
      <c r="B24" s="16"/>
      <c r="C24" s="17"/>
      <c r="D24" s="17"/>
      <c r="E24" s="17"/>
      <c r="F24" s="84"/>
      <c r="G24" s="85"/>
      <c r="H24" s="84"/>
      <c r="I24" s="17"/>
      <c r="J24" s="17"/>
      <c r="K24" s="18"/>
      <c r="L24" s="84"/>
      <c r="M24" s="85"/>
      <c r="N24" s="84"/>
      <c r="O24" s="18"/>
      <c r="P24" s="18"/>
      <c r="Q24" s="18"/>
      <c r="R24" s="17"/>
      <c r="S24" s="19"/>
      <c r="T24" s="20"/>
    </row>
    <row r="25" spans="2:20" x14ac:dyDescent="0.2">
      <c r="B25" s="13"/>
      <c r="C25" s="13"/>
      <c r="D25" s="1"/>
      <c r="E25" s="13"/>
      <c r="F25" s="13"/>
      <c r="G25" s="1"/>
      <c r="H25" s="1"/>
      <c r="I25" s="13"/>
      <c r="J25" s="1"/>
      <c r="K25" s="1"/>
      <c r="L25" s="1"/>
      <c r="M25" s="1"/>
      <c r="N25" s="1"/>
      <c r="O25" s="1"/>
      <c r="P25" s="1"/>
      <c r="Q25" s="1"/>
      <c r="R25" s="1"/>
      <c r="S25" s="11" t="s">
        <v>18</v>
      </c>
      <c r="T25" s="26">
        <f>+SUM(T11:T24)*0.16</f>
        <v>2068.9655171199997</v>
      </c>
    </row>
    <row r="26" spans="2:20" x14ac:dyDescent="0.2">
      <c r="B26" s="13"/>
      <c r="C26" s="13"/>
      <c r="D26" s="1"/>
      <c r="E26" s="13"/>
      <c r="F26" s="13"/>
      <c r="G26" s="1"/>
      <c r="H26" s="1"/>
      <c r="I26" s="13"/>
      <c r="J26" s="1"/>
      <c r="K26" s="1"/>
      <c r="L26" s="1"/>
      <c r="M26" s="1"/>
      <c r="N26" s="1"/>
      <c r="O26" s="1"/>
      <c r="P26" s="1"/>
      <c r="Q26" s="1"/>
      <c r="R26" s="1"/>
      <c r="S26" s="27" t="s">
        <v>17</v>
      </c>
      <c r="T26" s="28">
        <f>SUM(T11:T25)</f>
        <v>14999.999999119998</v>
      </c>
    </row>
    <row r="27" spans="2:20" x14ac:dyDescent="0.2">
      <c r="B27" s="13"/>
      <c r="C27" s="13"/>
      <c r="D27" s="1"/>
      <c r="E27" s="13"/>
      <c r="F27" s="13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1"/>
      <c r="T27" s="11"/>
    </row>
    <row r="28" spans="2:20" x14ac:dyDescent="0.2">
      <c r="B28" s="1"/>
      <c r="C28" s="1"/>
      <c r="D28" s="1"/>
      <c r="E28" s="1"/>
      <c r="F28" s="13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1"/>
      <c r="T28" s="12"/>
    </row>
    <row r="29" spans="2:20" x14ac:dyDescent="0.2">
      <c r="B29" s="1"/>
      <c r="C29" s="1"/>
      <c r="D29" s="1"/>
      <c r="E29" s="1"/>
      <c r="F29" s="13"/>
      <c r="G29" s="1"/>
      <c r="H29" s="1"/>
      <c r="I29" s="13"/>
      <c r="J29" s="1"/>
      <c r="K29" s="1"/>
      <c r="L29" s="1"/>
      <c r="M29" s="1"/>
      <c r="N29" s="1"/>
      <c r="O29" s="1"/>
      <c r="P29" s="1"/>
      <c r="Q29" s="1"/>
      <c r="R29" s="1"/>
      <c r="S29" s="1"/>
      <c r="T29" s="109"/>
    </row>
    <row r="30" spans="2:20" x14ac:dyDescent="0.2">
      <c r="B30" s="29"/>
      <c r="C30" s="29"/>
      <c r="D30" s="29"/>
      <c r="E30" s="29"/>
      <c r="F30" s="41"/>
      <c r="G30" s="29"/>
      <c r="H30" s="29"/>
      <c r="I30" s="41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</row>
    <row r="31" spans="2:20" x14ac:dyDescent="0.2">
      <c r="B31" s="29"/>
      <c r="C31" s="29"/>
      <c r="D31" s="29"/>
      <c r="E31" s="29"/>
      <c r="F31" s="41"/>
      <c r="G31" s="29"/>
      <c r="H31" s="29"/>
      <c r="I31" s="41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1"/>
  <sheetViews>
    <sheetView zoomScale="115" zoomScaleNormal="115" workbookViewId="0">
      <selection activeCell="B2" sqref="B2:T26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customWidth="1"/>
    <col min="5" max="5" width="10.28515625" customWidth="1"/>
    <col min="6" max="6" width="6.85546875" style="4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0.28515625" customWidth="1"/>
    <col min="20" max="20" width="13.85546875" customWidth="1"/>
  </cols>
  <sheetData>
    <row r="1" spans="2:25" s="2" customFormat="1" x14ac:dyDescent="0.2">
      <c r="C1" s="3"/>
      <c r="D1" s="4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13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11.25" x14ac:dyDescent="0.2">
      <c r="B8" s="173" t="s">
        <v>19</v>
      </c>
      <c r="C8" s="173"/>
      <c r="D8" s="10" t="s">
        <v>152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39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x14ac:dyDescent="0.2">
      <c r="B11" s="30">
        <v>1</v>
      </c>
      <c r="C11" s="30" t="s">
        <v>39</v>
      </c>
      <c r="D11" s="37" t="s">
        <v>156</v>
      </c>
      <c r="E11" s="30" t="s">
        <v>52</v>
      </c>
      <c r="F11" s="73"/>
      <c r="G11" s="73">
        <v>2</v>
      </c>
      <c r="H11" s="86"/>
      <c r="I11" s="30"/>
      <c r="J11" s="52"/>
      <c r="K11" s="52">
        <v>5</v>
      </c>
      <c r="L11" s="77"/>
      <c r="M11" s="77"/>
      <c r="N11" s="77"/>
      <c r="O11" s="52">
        <v>4</v>
      </c>
      <c r="P11" s="52"/>
      <c r="Q11" s="53"/>
      <c r="R11" s="52">
        <f>SUM(F11:Q11)</f>
        <v>11</v>
      </c>
      <c r="S11" s="54">
        <v>987.639498</v>
      </c>
      <c r="T11" s="55">
        <f>+R11*S11</f>
        <v>10864.034478</v>
      </c>
    </row>
    <row r="12" spans="2:25" s="44" customFormat="1" x14ac:dyDescent="0.2">
      <c r="B12" s="30">
        <v>2</v>
      </c>
      <c r="C12" s="30" t="s">
        <v>39</v>
      </c>
      <c r="D12" s="37" t="s">
        <v>157</v>
      </c>
      <c r="E12" s="30" t="s">
        <v>221</v>
      </c>
      <c r="F12" s="73"/>
      <c r="G12" s="73">
        <v>3</v>
      </c>
      <c r="H12" s="86"/>
      <c r="I12" s="30"/>
      <c r="J12" s="30">
        <v>5</v>
      </c>
      <c r="K12" s="30"/>
      <c r="L12" s="73"/>
      <c r="M12" s="73"/>
      <c r="N12" s="73">
        <v>5</v>
      </c>
      <c r="O12" s="30"/>
      <c r="P12" s="30"/>
      <c r="Q12" s="56"/>
      <c r="R12" s="30">
        <f>+SUM(F12:Q12)</f>
        <v>13</v>
      </c>
      <c r="S12" s="57">
        <v>159</v>
      </c>
      <c r="T12" s="58">
        <f>+R12*S12</f>
        <v>2067</v>
      </c>
    </row>
    <row r="13" spans="2:25" s="44" customFormat="1" x14ac:dyDescent="0.2">
      <c r="B13" s="30"/>
      <c r="C13" s="30"/>
      <c r="D13" s="37"/>
      <c r="E13" s="30"/>
      <c r="F13" s="73"/>
      <c r="G13" s="73"/>
      <c r="H13" s="86"/>
      <c r="I13" s="30"/>
      <c r="J13" s="30"/>
      <c r="K13" s="30"/>
      <c r="L13" s="73"/>
      <c r="M13" s="73"/>
      <c r="N13" s="73"/>
      <c r="O13" s="30"/>
      <c r="P13" s="30"/>
      <c r="Q13" s="56"/>
      <c r="R13" s="30"/>
      <c r="S13" s="57"/>
      <c r="T13" s="58">
        <f>+S13*R13</f>
        <v>0</v>
      </c>
    </row>
    <row r="14" spans="2:25" s="44" customFormat="1" x14ac:dyDescent="0.2">
      <c r="B14" s="30"/>
      <c r="C14" s="30"/>
      <c r="D14" s="37"/>
      <c r="E14" s="30"/>
      <c r="F14" s="73"/>
      <c r="G14" s="73"/>
      <c r="H14" s="86"/>
      <c r="I14" s="30"/>
      <c r="J14" s="30"/>
      <c r="K14" s="30"/>
      <c r="L14" s="73"/>
      <c r="M14" s="73"/>
      <c r="N14" s="73"/>
      <c r="O14" s="30"/>
      <c r="P14" s="30"/>
      <c r="Q14" s="56"/>
      <c r="R14" s="30"/>
      <c r="S14" s="57"/>
      <c r="T14" s="58">
        <f>+R14*S14</f>
        <v>0</v>
      </c>
    </row>
    <row r="15" spans="2:25" s="44" customFormat="1" x14ac:dyDescent="0.2">
      <c r="B15" s="30"/>
      <c r="C15" s="30"/>
      <c r="D15" s="37"/>
      <c r="E15" s="30"/>
      <c r="F15" s="73"/>
      <c r="G15" s="73"/>
      <c r="H15" s="86"/>
      <c r="I15" s="30"/>
      <c r="J15" s="30"/>
      <c r="K15" s="30"/>
      <c r="L15" s="73"/>
      <c r="M15" s="73"/>
      <c r="N15" s="73"/>
      <c r="O15" s="30"/>
      <c r="P15" s="30"/>
      <c r="Q15" s="56"/>
      <c r="R15" s="30"/>
      <c r="S15" s="57"/>
      <c r="T15" s="58">
        <f t="shared" ref="T15:T16" si="0">+S15*R15</f>
        <v>0</v>
      </c>
    </row>
    <row r="16" spans="2:25" s="44" customFormat="1" x14ac:dyDescent="0.2">
      <c r="B16" s="30"/>
      <c r="C16" s="30"/>
      <c r="D16" s="37"/>
      <c r="E16" s="30"/>
      <c r="F16" s="73"/>
      <c r="G16" s="73"/>
      <c r="H16" s="86"/>
      <c r="I16" s="30"/>
      <c r="J16" s="30"/>
      <c r="K16" s="30"/>
      <c r="L16" s="73"/>
      <c r="M16" s="73"/>
      <c r="N16" s="73"/>
      <c r="O16" s="30"/>
      <c r="P16" s="30"/>
      <c r="Q16" s="56"/>
      <c r="R16" s="30"/>
      <c r="S16" s="57"/>
      <c r="T16" s="58">
        <f t="shared" si="0"/>
        <v>0</v>
      </c>
    </row>
    <row r="17" spans="2:20" s="44" customFormat="1" x14ac:dyDescent="0.2">
      <c r="B17" s="30"/>
      <c r="C17" s="30"/>
      <c r="D17" s="37"/>
      <c r="E17" s="30"/>
      <c r="F17" s="73"/>
      <c r="G17" s="73"/>
      <c r="H17" s="86"/>
      <c r="I17" s="30"/>
      <c r="J17" s="30"/>
      <c r="K17" s="30"/>
      <c r="L17" s="73"/>
      <c r="M17" s="73"/>
      <c r="N17" s="73"/>
      <c r="O17" s="30"/>
      <c r="P17" s="30"/>
      <c r="Q17" s="56"/>
      <c r="R17" s="30"/>
      <c r="S17" s="57"/>
      <c r="T17" s="58">
        <f t="shared" ref="T17" si="1">+R17*S17</f>
        <v>0</v>
      </c>
    </row>
    <row r="18" spans="2:20" s="44" customFormat="1" x14ac:dyDescent="0.2">
      <c r="B18" s="30"/>
      <c r="C18" s="30"/>
      <c r="D18" s="37"/>
      <c r="E18" s="30"/>
      <c r="F18" s="73"/>
      <c r="G18" s="73"/>
      <c r="H18" s="86"/>
      <c r="I18" s="30"/>
      <c r="J18" s="30"/>
      <c r="K18" s="30"/>
      <c r="L18" s="73"/>
      <c r="M18" s="73"/>
      <c r="N18" s="73"/>
      <c r="O18" s="30"/>
      <c r="P18" s="30"/>
      <c r="Q18" s="56"/>
      <c r="R18" s="30"/>
      <c r="S18" s="57"/>
      <c r="T18" s="58">
        <f t="shared" ref="T18:T19" si="2">+S18*R18</f>
        <v>0</v>
      </c>
    </row>
    <row r="19" spans="2:20" s="44" customFormat="1" x14ac:dyDescent="0.2">
      <c r="B19" s="30"/>
      <c r="C19" s="30"/>
      <c r="D19" s="37"/>
      <c r="E19" s="30"/>
      <c r="F19" s="73"/>
      <c r="G19" s="73"/>
      <c r="H19" s="86"/>
      <c r="I19" s="30"/>
      <c r="J19" s="30"/>
      <c r="K19" s="30"/>
      <c r="L19" s="73"/>
      <c r="M19" s="73"/>
      <c r="N19" s="73"/>
      <c r="O19" s="30"/>
      <c r="P19" s="30"/>
      <c r="Q19" s="56"/>
      <c r="R19" s="30"/>
      <c r="S19" s="57"/>
      <c r="T19" s="58">
        <f t="shared" si="2"/>
        <v>0</v>
      </c>
    </row>
    <row r="20" spans="2:20" s="44" customFormat="1" x14ac:dyDescent="0.2">
      <c r="B20" s="30"/>
      <c r="C20" s="30"/>
      <c r="D20" s="37"/>
      <c r="E20" s="30"/>
      <c r="F20" s="73"/>
      <c r="G20" s="73"/>
      <c r="H20" s="86"/>
      <c r="I20" s="30"/>
      <c r="J20" s="30"/>
      <c r="K20" s="30"/>
      <c r="L20" s="73"/>
      <c r="M20" s="73"/>
      <c r="N20" s="73"/>
      <c r="O20" s="30"/>
      <c r="P20" s="30"/>
      <c r="Q20" s="56"/>
      <c r="R20" s="30"/>
      <c r="S20" s="57"/>
      <c r="T20" s="58">
        <f t="shared" ref="T20" si="3">+R20*S20</f>
        <v>0</v>
      </c>
    </row>
    <row r="21" spans="2:20" x14ac:dyDescent="0.2">
      <c r="B21" s="30"/>
      <c r="C21" s="30"/>
      <c r="D21" s="35"/>
      <c r="E21" s="30"/>
      <c r="F21" s="82"/>
      <c r="G21" s="73"/>
      <c r="H21" s="82"/>
      <c r="I21" s="7"/>
      <c r="J21" s="7"/>
      <c r="K21" s="7"/>
      <c r="L21" s="82"/>
      <c r="M21" s="82"/>
      <c r="N21" s="82"/>
      <c r="O21" s="7"/>
      <c r="P21" s="7"/>
      <c r="Q21" s="8"/>
      <c r="R21" s="30"/>
      <c r="S21" s="9"/>
      <c r="T21" s="58">
        <f t="shared" ref="T21" si="4">+S21*R21</f>
        <v>0</v>
      </c>
    </row>
    <row r="22" spans="2:20" x14ac:dyDescent="0.2">
      <c r="B22" s="30"/>
      <c r="C22" s="30"/>
      <c r="D22" s="35"/>
      <c r="E22" s="30"/>
      <c r="F22" s="82"/>
      <c r="G22" s="73"/>
      <c r="H22" s="82"/>
      <c r="I22" s="7"/>
      <c r="J22" s="7"/>
      <c r="K22" s="8"/>
      <c r="L22" s="82"/>
      <c r="M22" s="83"/>
      <c r="N22" s="82"/>
      <c r="O22" s="8"/>
      <c r="P22" s="8"/>
      <c r="Q22" s="8"/>
      <c r="R22" s="30"/>
      <c r="S22" s="9"/>
      <c r="T22" s="58">
        <f t="shared" ref="T22" si="5">+R22*S22</f>
        <v>0</v>
      </c>
    </row>
    <row r="23" spans="2:20" x14ac:dyDescent="0.2">
      <c r="B23" s="30"/>
      <c r="C23" s="30"/>
      <c r="D23" s="31"/>
      <c r="E23" s="30"/>
      <c r="F23" s="82"/>
      <c r="G23" s="73"/>
      <c r="H23" s="82"/>
      <c r="I23" s="7"/>
      <c r="J23" s="7"/>
      <c r="K23" s="8"/>
      <c r="L23" s="82"/>
      <c r="M23" s="83"/>
      <c r="N23" s="82"/>
      <c r="O23" s="8"/>
      <c r="P23" s="8"/>
      <c r="Q23" s="8"/>
      <c r="R23" s="7"/>
      <c r="S23" s="9"/>
      <c r="T23" s="34"/>
    </row>
    <row r="24" spans="2:20" ht="13.5" thickBot="1" x14ac:dyDescent="0.25">
      <c r="B24" s="16"/>
      <c r="C24" s="17"/>
      <c r="D24" s="17"/>
      <c r="E24" s="17"/>
      <c r="F24" s="84"/>
      <c r="G24" s="85"/>
      <c r="H24" s="84"/>
      <c r="I24" s="17"/>
      <c r="J24" s="17"/>
      <c r="K24" s="18"/>
      <c r="L24" s="84"/>
      <c r="M24" s="85"/>
      <c r="N24" s="84"/>
      <c r="O24" s="18"/>
      <c r="P24" s="18"/>
      <c r="Q24" s="18"/>
      <c r="R24" s="17"/>
      <c r="S24" s="19"/>
      <c r="T24" s="20"/>
    </row>
    <row r="25" spans="2:20" x14ac:dyDescent="0.2">
      <c r="B25" s="13"/>
      <c r="C25" s="13"/>
      <c r="D25" s="1"/>
      <c r="E25" s="13"/>
      <c r="F25" s="13"/>
      <c r="G25" s="1"/>
      <c r="H25" s="1"/>
      <c r="I25" s="13"/>
      <c r="J25" s="1"/>
      <c r="K25" s="1"/>
      <c r="L25" s="1"/>
      <c r="M25" s="1"/>
      <c r="N25" s="1"/>
      <c r="O25" s="1"/>
      <c r="P25" s="1"/>
      <c r="Q25" s="1"/>
      <c r="R25" s="1"/>
      <c r="S25" s="11" t="s">
        <v>18</v>
      </c>
      <c r="T25" s="26">
        <f>+SUM(T11:T24)*0.16</f>
        <v>2068.9655164800001</v>
      </c>
    </row>
    <row r="26" spans="2:20" x14ac:dyDescent="0.2">
      <c r="B26" s="13"/>
      <c r="C26" s="13"/>
      <c r="D26" s="1"/>
      <c r="E26" s="13"/>
      <c r="F26" s="13"/>
      <c r="G26" s="1"/>
      <c r="H26" s="1"/>
      <c r="I26" s="13"/>
      <c r="J26" s="1"/>
      <c r="K26" s="1"/>
      <c r="L26" s="1"/>
      <c r="M26" s="1"/>
      <c r="N26" s="1"/>
      <c r="O26" s="1"/>
      <c r="P26" s="1"/>
      <c r="Q26" s="1"/>
      <c r="R26" s="1"/>
      <c r="S26" s="27" t="s">
        <v>17</v>
      </c>
      <c r="T26" s="28">
        <f>SUM(T11:T25)</f>
        <v>14999.99999448</v>
      </c>
    </row>
    <row r="27" spans="2:20" x14ac:dyDescent="0.2">
      <c r="B27" s="13"/>
      <c r="C27" s="13"/>
      <c r="D27" s="1"/>
      <c r="E27" s="13"/>
      <c r="F27" s="13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1"/>
      <c r="T27" s="11"/>
    </row>
    <row r="28" spans="2:20" x14ac:dyDescent="0.2">
      <c r="B28" s="1"/>
      <c r="C28" s="1"/>
      <c r="D28" s="1"/>
      <c r="E28" s="1"/>
      <c r="F28" s="13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1"/>
      <c r="T28" s="12"/>
    </row>
    <row r="29" spans="2:20" x14ac:dyDescent="0.2">
      <c r="B29" s="1"/>
      <c r="C29" s="1"/>
      <c r="D29" s="1"/>
      <c r="E29" s="1"/>
      <c r="F29" s="13"/>
      <c r="G29" s="1"/>
      <c r="H29" s="1"/>
      <c r="I29" s="13"/>
      <c r="J29" s="1"/>
      <c r="K29" s="1"/>
      <c r="L29" s="1"/>
      <c r="M29" s="1"/>
      <c r="N29" s="1"/>
      <c r="O29" s="1"/>
      <c r="P29" s="1"/>
      <c r="Q29" s="1"/>
      <c r="R29" s="1"/>
      <c r="S29" s="1"/>
      <c r="T29" s="109"/>
    </row>
    <row r="30" spans="2:20" x14ac:dyDescent="0.2">
      <c r="B30" s="29"/>
      <c r="C30" s="29"/>
      <c r="D30" s="29"/>
      <c r="E30" s="29"/>
      <c r="F30" s="41"/>
      <c r="G30" s="29"/>
      <c r="H30" s="29"/>
      <c r="I30" s="41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</row>
    <row r="31" spans="2:20" x14ac:dyDescent="0.2">
      <c r="B31" s="29"/>
      <c r="C31" s="29"/>
      <c r="D31" s="29"/>
      <c r="E31" s="29"/>
      <c r="F31" s="41"/>
      <c r="G31" s="29"/>
      <c r="H31" s="29"/>
      <c r="I31" s="41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1"/>
  <sheetViews>
    <sheetView zoomScale="115" zoomScaleNormal="115" workbookViewId="0">
      <selection activeCell="B2" sqref="B2:T27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customWidth="1"/>
    <col min="5" max="5" width="10.28515625" customWidth="1"/>
    <col min="6" max="6" width="6.85546875" style="4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0.28515625" customWidth="1"/>
    <col min="20" max="20" width="13.85546875" customWidth="1"/>
  </cols>
  <sheetData>
    <row r="1" spans="2:25" s="2" customFormat="1" x14ac:dyDescent="0.2">
      <c r="C1" s="3"/>
      <c r="D1" s="4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13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11.25" x14ac:dyDescent="0.2">
      <c r="B8" s="173" t="s">
        <v>19</v>
      </c>
      <c r="C8" s="173"/>
      <c r="D8" s="10" t="s">
        <v>155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39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x14ac:dyDescent="0.2">
      <c r="B11" s="30">
        <v>1</v>
      </c>
      <c r="C11" s="30" t="s">
        <v>39</v>
      </c>
      <c r="D11" s="37" t="s">
        <v>153</v>
      </c>
      <c r="E11" s="30" t="s">
        <v>52</v>
      </c>
      <c r="F11" s="73"/>
      <c r="G11" s="73">
        <v>3</v>
      </c>
      <c r="H11" s="86"/>
      <c r="I11" s="30"/>
      <c r="J11" s="52"/>
      <c r="K11" s="52"/>
      <c r="L11" s="77"/>
      <c r="M11" s="77"/>
      <c r="N11" s="77">
        <v>1</v>
      </c>
      <c r="O11" s="52"/>
      <c r="P11" s="52"/>
      <c r="Q11" s="53"/>
      <c r="R11" s="52">
        <f>SUM(F11:Q11)</f>
        <v>4</v>
      </c>
      <c r="S11" s="54">
        <v>293</v>
      </c>
      <c r="T11" s="55">
        <f>+R11*S11</f>
        <v>1172</v>
      </c>
    </row>
    <row r="12" spans="2:25" s="44" customFormat="1" x14ac:dyDescent="0.2">
      <c r="B12" s="30">
        <v>2</v>
      </c>
      <c r="C12" s="30" t="s">
        <v>39</v>
      </c>
      <c r="D12" s="37" t="s">
        <v>154</v>
      </c>
      <c r="E12" s="30" t="s">
        <v>222</v>
      </c>
      <c r="F12" s="73"/>
      <c r="G12" s="73">
        <v>3</v>
      </c>
      <c r="H12" s="86"/>
      <c r="I12" s="30"/>
      <c r="J12" s="30"/>
      <c r="K12" s="30"/>
      <c r="L12" s="73">
        <v>2</v>
      </c>
      <c r="M12" s="73"/>
      <c r="N12" s="73"/>
      <c r="O12" s="30"/>
      <c r="P12" s="30"/>
      <c r="Q12" s="56"/>
      <c r="R12" s="30">
        <f>+SUM(F12:Q12)</f>
        <v>5</v>
      </c>
      <c r="S12" s="57">
        <v>800.08275860000003</v>
      </c>
      <c r="T12" s="58">
        <f>+R12*S12</f>
        <v>4000.4137930000002</v>
      </c>
    </row>
    <row r="13" spans="2:25" s="44" customFormat="1" x14ac:dyDescent="0.2">
      <c r="B13" s="30"/>
      <c r="C13" s="30"/>
      <c r="D13" s="37"/>
      <c r="E13" s="30"/>
      <c r="F13" s="73"/>
      <c r="G13" s="73"/>
      <c r="H13" s="86"/>
      <c r="I13" s="30"/>
      <c r="J13" s="30"/>
      <c r="K13" s="30"/>
      <c r="L13" s="73"/>
      <c r="M13" s="73"/>
      <c r="N13" s="73"/>
      <c r="O13" s="30"/>
      <c r="P13" s="30"/>
      <c r="Q13" s="56"/>
      <c r="R13" s="30"/>
      <c r="S13" s="57"/>
      <c r="T13" s="58">
        <f>+S13*R13</f>
        <v>0</v>
      </c>
    </row>
    <row r="14" spans="2:25" s="44" customFormat="1" x14ac:dyDescent="0.2">
      <c r="B14" s="30"/>
      <c r="C14" s="30"/>
      <c r="D14" s="37"/>
      <c r="E14" s="30"/>
      <c r="F14" s="73"/>
      <c r="G14" s="73"/>
      <c r="H14" s="86"/>
      <c r="I14" s="30"/>
      <c r="J14" s="30"/>
      <c r="K14" s="30"/>
      <c r="L14" s="73"/>
      <c r="M14" s="73"/>
      <c r="N14" s="73"/>
      <c r="O14" s="30"/>
      <c r="P14" s="30"/>
      <c r="Q14" s="56"/>
      <c r="R14" s="30"/>
      <c r="S14" s="57"/>
      <c r="T14" s="58">
        <f>+R14*S14</f>
        <v>0</v>
      </c>
    </row>
    <row r="15" spans="2:25" s="44" customFormat="1" x14ac:dyDescent="0.2">
      <c r="B15" s="30"/>
      <c r="C15" s="30"/>
      <c r="D15" s="37"/>
      <c r="E15" s="30"/>
      <c r="F15" s="73"/>
      <c r="G15" s="73"/>
      <c r="H15" s="86"/>
      <c r="I15" s="30"/>
      <c r="J15" s="30"/>
      <c r="K15" s="30"/>
      <c r="L15" s="73"/>
      <c r="M15" s="73"/>
      <c r="N15" s="73"/>
      <c r="O15" s="30"/>
      <c r="P15" s="30"/>
      <c r="Q15" s="56"/>
      <c r="R15" s="30"/>
      <c r="S15" s="57"/>
      <c r="T15" s="58">
        <f t="shared" ref="T15:T16" si="0">+S15*R15</f>
        <v>0</v>
      </c>
    </row>
    <row r="16" spans="2:25" s="44" customFormat="1" x14ac:dyDescent="0.2">
      <c r="B16" s="30"/>
      <c r="C16" s="30"/>
      <c r="D16" s="37"/>
      <c r="E16" s="30"/>
      <c r="F16" s="73"/>
      <c r="G16" s="73"/>
      <c r="H16" s="86"/>
      <c r="I16" s="30"/>
      <c r="J16" s="30"/>
      <c r="K16" s="30"/>
      <c r="L16" s="73"/>
      <c r="M16" s="73"/>
      <c r="N16" s="73"/>
      <c r="O16" s="30"/>
      <c r="P16" s="30"/>
      <c r="Q16" s="56"/>
      <c r="R16" s="30"/>
      <c r="S16" s="57"/>
      <c r="T16" s="58">
        <f t="shared" si="0"/>
        <v>0</v>
      </c>
    </row>
    <row r="17" spans="2:20" s="44" customFormat="1" x14ac:dyDescent="0.2">
      <c r="B17" s="30"/>
      <c r="C17" s="30"/>
      <c r="D17" s="37"/>
      <c r="E17" s="30"/>
      <c r="F17" s="73"/>
      <c r="G17" s="73"/>
      <c r="H17" s="86"/>
      <c r="I17" s="30"/>
      <c r="J17" s="30"/>
      <c r="K17" s="30"/>
      <c r="L17" s="73"/>
      <c r="M17" s="73"/>
      <c r="N17" s="73"/>
      <c r="O17" s="30"/>
      <c r="P17" s="30"/>
      <c r="Q17" s="56"/>
      <c r="R17" s="30"/>
      <c r="S17" s="57"/>
      <c r="T17" s="58">
        <f t="shared" ref="T17" si="1">+R17*S17</f>
        <v>0</v>
      </c>
    </row>
    <row r="18" spans="2:20" s="44" customFormat="1" x14ac:dyDescent="0.2">
      <c r="B18" s="30"/>
      <c r="C18" s="30"/>
      <c r="D18" s="37"/>
      <c r="E18" s="30"/>
      <c r="F18" s="73"/>
      <c r="G18" s="73"/>
      <c r="H18" s="86"/>
      <c r="I18" s="30"/>
      <c r="J18" s="30"/>
      <c r="K18" s="30"/>
      <c r="L18" s="73"/>
      <c r="M18" s="73"/>
      <c r="N18" s="73"/>
      <c r="O18" s="30"/>
      <c r="P18" s="30"/>
      <c r="Q18" s="56"/>
      <c r="R18" s="30"/>
      <c r="S18" s="57"/>
      <c r="T18" s="58">
        <f t="shared" ref="T18:T19" si="2">+S18*R18</f>
        <v>0</v>
      </c>
    </row>
    <row r="19" spans="2:20" s="44" customFormat="1" x14ac:dyDescent="0.2">
      <c r="B19" s="30"/>
      <c r="C19" s="30"/>
      <c r="D19" s="37"/>
      <c r="E19" s="30"/>
      <c r="F19" s="73"/>
      <c r="G19" s="73"/>
      <c r="H19" s="86"/>
      <c r="I19" s="30"/>
      <c r="J19" s="30"/>
      <c r="K19" s="30"/>
      <c r="L19" s="73"/>
      <c r="M19" s="73"/>
      <c r="N19" s="73"/>
      <c r="O19" s="30"/>
      <c r="P19" s="30"/>
      <c r="Q19" s="56"/>
      <c r="R19" s="30"/>
      <c r="S19" s="57"/>
      <c r="T19" s="58">
        <f t="shared" si="2"/>
        <v>0</v>
      </c>
    </row>
    <row r="20" spans="2:20" s="44" customFormat="1" x14ac:dyDescent="0.2">
      <c r="B20" s="30"/>
      <c r="C20" s="30"/>
      <c r="D20" s="37"/>
      <c r="E20" s="30"/>
      <c r="F20" s="73"/>
      <c r="G20" s="73"/>
      <c r="H20" s="86"/>
      <c r="I20" s="30"/>
      <c r="J20" s="30"/>
      <c r="K20" s="30"/>
      <c r="L20" s="73"/>
      <c r="M20" s="73"/>
      <c r="N20" s="73"/>
      <c r="O20" s="30"/>
      <c r="P20" s="30"/>
      <c r="Q20" s="56"/>
      <c r="R20" s="30"/>
      <c r="S20" s="57"/>
      <c r="T20" s="58">
        <f t="shared" ref="T20" si="3">+R20*S20</f>
        <v>0</v>
      </c>
    </row>
    <row r="21" spans="2:20" x14ac:dyDescent="0.2">
      <c r="B21" s="30"/>
      <c r="C21" s="30"/>
      <c r="D21" s="35"/>
      <c r="E21" s="30"/>
      <c r="F21" s="82"/>
      <c r="G21" s="73"/>
      <c r="H21" s="82"/>
      <c r="I21" s="7"/>
      <c r="J21" s="7"/>
      <c r="K21" s="7"/>
      <c r="L21" s="82"/>
      <c r="M21" s="82"/>
      <c r="N21" s="82"/>
      <c r="O21" s="7"/>
      <c r="P21" s="7"/>
      <c r="Q21" s="8"/>
      <c r="R21" s="30"/>
      <c r="S21" s="9"/>
      <c r="T21" s="58">
        <f t="shared" ref="T21" si="4">+S21*R21</f>
        <v>0</v>
      </c>
    </row>
    <row r="22" spans="2:20" x14ac:dyDescent="0.2">
      <c r="B22" s="30"/>
      <c r="C22" s="30"/>
      <c r="D22" s="35"/>
      <c r="E22" s="30"/>
      <c r="F22" s="82"/>
      <c r="G22" s="73"/>
      <c r="H22" s="82"/>
      <c r="I22" s="7"/>
      <c r="J22" s="7"/>
      <c r="K22" s="8"/>
      <c r="L22" s="82"/>
      <c r="M22" s="83"/>
      <c r="N22" s="82"/>
      <c r="O22" s="8"/>
      <c r="P22" s="8"/>
      <c r="Q22" s="8"/>
      <c r="R22" s="30"/>
      <c r="S22" s="9"/>
      <c r="T22" s="58">
        <f t="shared" ref="T22" si="5">+R22*S22</f>
        <v>0</v>
      </c>
    </row>
    <row r="23" spans="2:20" x14ac:dyDescent="0.2">
      <c r="B23" s="30"/>
      <c r="C23" s="30"/>
      <c r="D23" s="31"/>
      <c r="E23" s="30"/>
      <c r="F23" s="82"/>
      <c r="G23" s="73"/>
      <c r="H23" s="82"/>
      <c r="I23" s="7"/>
      <c r="J23" s="7"/>
      <c r="K23" s="8"/>
      <c r="L23" s="82"/>
      <c r="M23" s="83"/>
      <c r="N23" s="82"/>
      <c r="O23" s="8"/>
      <c r="P23" s="8"/>
      <c r="Q23" s="8"/>
      <c r="R23" s="7"/>
      <c r="S23" s="9"/>
      <c r="T23" s="34"/>
    </row>
    <row r="24" spans="2:20" ht="13.5" thickBot="1" x14ac:dyDescent="0.25">
      <c r="B24" s="16"/>
      <c r="C24" s="17"/>
      <c r="D24" s="17"/>
      <c r="E24" s="17"/>
      <c r="F24" s="84"/>
      <c r="G24" s="85"/>
      <c r="H24" s="84"/>
      <c r="I24" s="17"/>
      <c r="J24" s="17"/>
      <c r="K24" s="18"/>
      <c r="L24" s="84"/>
      <c r="M24" s="85"/>
      <c r="N24" s="84"/>
      <c r="O24" s="18"/>
      <c r="P24" s="18"/>
      <c r="Q24" s="18"/>
      <c r="R24" s="17"/>
      <c r="S24" s="19"/>
      <c r="T24" s="20"/>
    </row>
    <row r="25" spans="2:20" x14ac:dyDescent="0.2">
      <c r="B25" s="13"/>
      <c r="C25" s="13"/>
      <c r="D25" s="1"/>
      <c r="E25" s="13"/>
      <c r="F25" s="13"/>
      <c r="G25" s="1"/>
      <c r="H25" s="1"/>
      <c r="I25" s="13"/>
      <c r="J25" s="1"/>
      <c r="K25" s="1"/>
      <c r="L25" s="1"/>
      <c r="M25" s="1"/>
      <c r="N25" s="1"/>
      <c r="O25" s="1"/>
      <c r="P25" s="1"/>
      <c r="Q25" s="1"/>
      <c r="R25" s="1"/>
      <c r="S25" s="11" t="s">
        <v>18</v>
      </c>
      <c r="T25" s="26">
        <f>+SUM(T11:T24)*0.16</f>
        <v>827.58620687999996</v>
      </c>
    </row>
    <row r="26" spans="2:20" x14ac:dyDescent="0.2">
      <c r="B26" s="13"/>
      <c r="C26" s="13"/>
      <c r="D26" s="1"/>
      <c r="E26" s="13"/>
      <c r="F26" s="13"/>
      <c r="G26" s="1"/>
      <c r="H26" s="1"/>
      <c r="I26" s="13"/>
      <c r="J26" s="1"/>
      <c r="K26" s="1"/>
      <c r="L26" s="1"/>
      <c r="M26" s="1"/>
      <c r="N26" s="1"/>
      <c r="O26" s="1"/>
      <c r="P26" s="1"/>
      <c r="Q26" s="1"/>
      <c r="R26" s="1"/>
      <c r="S26" s="27" t="s">
        <v>17</v>
      </c>
      <c r="T26" s="28">
        <f>SUM(T11:T25)</f>
        <v>5999.9999998799995</v>
      </c>
    </row>
    <row r="27" spans="2:20" x14ac:dyDescent="0.2">
      <c r="B27" s="13"/>
      <c r="C27" s="13"/>
      <c r="D27" s="1"/>
      <c r="E27" s="13"/>
      <c r="F27" s="13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1"/>
      <c r="T27" s="11"/>
    </row>
    <row r="28" spans="2:20" x14ac:dyDescent="0.2">
      <c r="B28" s="1"/>
      <c r="C28" s="1"/>
      <c r="D28" s="1"/>
      <c r="E28" s="1"/>
      <c r="F28" s="13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1"/>
      <c r="T28" s="12"/>
    </row>
    <row r="29" spans="2:20" x14ac:dyDescent="0.2">
      <c r="B29" s="1"/>
      <c r="C29" s="1"/>
      <c r="D29" s="1"/>
      <c r="E29" s="1"/>
      <c r="F29" s="13"/>
      <c r="G29" s="1"/>
      <c r="H29" s="1"/>
      <c r="I29" s="13"/>
      <c r="J29" s="1"/>
      <c r="K29" s="1"/>
      <c r="L29" s="1"/>
      <c r="M29" s="1"/>
      <c r="N29" s="1"/>
      <c r="O29" s="1"/>
      <c r="P29" s="1"/>
      <c r="Q29" s="1"/>
      <c r="R29" s="1"/>
      <c r="S29" s="1"/>
      <c r="T29" s="109"/>
    </row>
    <row r="30" spans="2:20" x14ac:dyDescent="0.2">
      <c r="B30" s="29"/>
      <c r="C30" s="29"/>
      <c r="D30" s="29"/>
      <c r="E30" s="29"/>
      <c r="F30" s="41"/>
      <c r="G30" s="29"/>
      <c r="H30" s="29"/>
      <c r="I30" s="41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</row>
    <row r="31" spans="2:20" x14ac:dyDescent="0.2">
      <c r="B31" s="29"/>
      <c r="C31" s="29"/>
      <c r="D31" s="29"/>
      <c r="E31" s="29"/>
      <c r="F31" s="41"/>
      <c r="G31" s="29"/>
      <c r="H31" s="29"/>
      <c r="I31" s="41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1"/>
  <sheetViews>
    <sheetView zoomScale="115" zoomScaleNormal="115" workbookViewId="0">
      <selection activeCell="B2" sqref="B2:T27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customWidth="1"/>
    <col min="5" max="5" width="10.28515625" customWidth="1"/>
    <col min="6" max="6" width="6.85546875" style="4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0.28515625" customWidth="1"/>
    <col min="20" max="20" width="13.85546875" customWidth="1"/>
  </cols>
  <sheetData>
    <row r="1" spans="2:25" s="2" customFormat="1" x14ac:dyDescent="0.2">
      <c r="C1" s="3"/>
      <c r="D1" s="4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13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11.25" x14ac:dyDescent="0.2">
      <c r="B8" s="173" t="s">
        <v>19</v>
      </c>
      <c r="C8" s="173"/>
      <c r="D8" s="10" t="s">
        <v>158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39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x14ac:dyDescent="0.2">
      <c r="B11" s="30">
        <v>1</v>
      </c>
      <c r="C11" s="30" t="s">
        <v>39</v>
      </c>
      <c r="D11" s="37" t="s">
        <v>159</v>
      </c>
      <c r="E11" s="30" t="s">
        <v>52</v>
      </c>
      <c r="F11" s="73"/>
      <c r="G11" s="73"/>
      <c r="H11" s="86"/>
      <c r="I11" s="30">
        <v>1</v>
      </c>
      <c r="J11" s="52"/>
      <c r="K11" s="52"/>
      <c r="L11" s="77"/>
      <c r="M11" s="77"/>
      <c r="N11" s="77"/>
      <c r="O11" s="52"/>
      <c r="P11" s="52"/>
      <c r="Q11" s="53"/>
      <c r="R11" s="52">
        <f>SUM(F11:Q11)</f>
        <v>1</v>
      </c>
      <c r="S11" s="54">
        <v>862.06896600000005</v>
      </c>
      <c r="T11" s="55">
        <f>+R11*S11</f>
        <v>862.06896600000005</v>
      </c>
    </row>
    <row r="12" spans="2:25" s="44" customFormat="1" x14ac:dyDescent="0.2">
      <c r="B12" s="30"/>
      <c r="C12" s="30"/>
      <c r="D12" s="37"/>
      <c r="E12" s="30"/>
      <c r="F12" s="73"/>
      <c r="G12" s="73"/>
      <c r="H12" s="86"/>
      <c r="I12" s="30"/>
      <c r="J12" s="30"/>
      <c r="K12" s="30"/>
      <c r="L12" s="73"/>
      <c r="M12" s="73"/>
      <c r="N12" s="73"/>
      <c r="O12" s="30"/>
      <c r="P12" s="30"/>
      <c r="Q12" s="56"/>
      <c r="R12" s="30"/>
      <c r="S12" s="57"/>
      <c r="T12" s="58">
        <f>+R12*S12</f>
        <v>0</v>
      </c>
    </row>
    <row r="13" spans="2:25" s="44" customFormat="1" x14ac:dyDescent="0.2">
      <c r="B13" s="30"/>
      <c r="C13" s="30"/>
      <c r="D13" s="37"/>
      <c r="E13" s="30"/>
      <c r="F13" s="73"/>
      <c r="G13" s="73"/>
      <c r="H13" s="86"/>
      <c r="I13" s="30"/>
      <c r="J13" s="30"/>
      <c r="K13" s="30"/>
      <c r="L13" s="73"/>
      <c r="M13" s="73"/>
      <c r="N13" s="73"/>
      <c r="O13" s="30"/>
      <c r="P13" s="30"/>
      <c r="Q13" s="56"/>
      <c r="R13" s="30"/>
      <c r="S13" s="57"/>
      <c r="T13" s="58">
        <f>+S13*R13</f>
        <v>0</v>
      </c>
    </row>
    <row r="14" spans="2:25" s="44" customFormat="1" x14ac:dyDescent="0.2">
      <c r="B14" s="30"/>
      <c r="C14" s="30"/>
      <c r="D14" s="37"/>
      <c r="E14" s="30"/>
      <c r="F14" s="73"/>
      <c r="G14" s="73"/>
      <c r="H14" s="86"/>
      <c r="I14" s="30"/>
      <c r="J14" s="30"/>
      <c r="K14" s="30"/>
      <c r="L14" s="73"/>
      <c r="M14" s="73"/>
      <c r="N14" s="73"/>
      <c r="O14" s="30"/>
      <c r="P14" s="30"/>
      <c r="Q14" s="56"/>
      <c r="R14" s="30"/>
      <c r="S14" s="57"/>
      <c r="T14" s="58">
        <f>+R14*S14</f>
        <v>0</v>
      </c>
    </row>
    <row r="15" spans="2:25" s="44" customFormat="1" x14ac:dyDescent="0.2">
      <c r="B15" s="30"/>
      <c r="C15" s="30"/>
      <c r="D15" s="37"/>
      <c r="E15" s="30"/>
      <c r="F15" s="73"/>
      <c r="G15" s="73"/>
      <c r="H15" s="86"/>
      <c r="I15" s="30"/>
      <c r="J15" s="30"/>
      <c r="K15" s="30"/>
      <c r="L15" s="73"/>
      <c r="M15" s="73"/>
      <c r="N15" s="73"/>
      <c r="O15" s="30"/>
      <c r="P15" s="30"/>
      <c r="Q15" s="56"/>
      <c r="R15" s="30"/>
      <c r="S15" s="57"/>
      <c r="T15" s="58">
        <f t="shared" ref="T15:T16" si="0">+S15*R15</f>
        <v>0</v>
      </c>
    </row>
    <row r="16" spans="2:25" s="44" customFormat="1" x14ac:dyDescent="0.2">
      <c r="B16" s="30"/>
      <c r="C16" s="30"/>
      <c r="D16" s="37"/>
      <c r="E16" s="30"/>
      <c r="F16" s="73"/>
      <c r="G16" s="73"/>
      <c r="H16" s="86"/>
      <c r="I16" s="30"/>
      <c r="J16" s="30"/>
      <c r="K16" s="30"/>
      <c r="L16" s="73"/>
      <c r="M16" s="73"/>
      <c r="N16" s="73"/>
      <c r="O16" s="30"/>
      <c r="P16" s="30"/>
      <c r="Q16" s="56"/>
      <c r="R16" s="30"/>
      <c r="S16" s="57"/>
      <c r="T16" s="58">
        <f t="shared" si="0"/>
        <v>0</v>
      </c>
    </row>
    <row r="17" spans="2:20" s="44" customFormat="1" x14ac:dyDescent="0.2">
      <c r="B17" s="30"/>
      <c r="C17" s="30"/>
      <c r="D17" s="37"/>
      <c r="E17" s="30"/>
      <c r="F17" s="73"/>
      <c r="G17" s="73"/>
      <c r="H17" s="86"/>
      <c r="I17" s="30"/>
      <c r="J17" s="30"/>
      <c r="K17" s="30"/>
      <c r="L17" s="73"/>
      <c r="M17" s="73"/>
      <c r="N17" s="73"/>
      <c r="O17" s="30"/>
      <c r="P17" s="30"/>
      <c r="Q17" s="56"/>
      <c r="R17" s="30"/>
      <c r="S17" s="57"/>
      <c r="T17" s="58">
        <f t="shared" ref="T17" si="1">+R17*S17</f>
        <v>0</v>
      </c>
    </row>
    <row r="18" spans="2:20" s="44" customFormat="1" x14ac:dyDescent="0.2">
      <c r="B18" s="30"/>
      <c r="C18" s="30"/>
      <c r="D18" s="37"/>
      <c r="E18" s="30"/>
      <c r="F18" s="73"/>
      <c r="G18" s="73"/>
      <c r="H18" s="86"/>
      <c r="I18" s="30"/>
      <c r="J18" s="30"/>
      <c r="K18" s="30"/>
      <c r="L18" s="73"/>
      <c r="M18" s="73"/>
      <c r="N18" s="73"/>
      <c r="O18" s="30"/>
      <c r="P18" s="30"/>
      <c r="Q18" s="56"/>
      <c r="R18" s="30"/>
      <c r="S18" s="57"/>
      <c r="T18" s="58">
        <f t="shared" ref="T18:T19" si="2">+S18*R18</f>
        <v>0</v>
      </c>
    </row>
    <row r="19" spans="2:20" s="44" customFormat="1" x14ac:dyDescent="0.2">
      <c r="B19" s="30"/>
      <c r="C19" s="30"/>
      <c r="D19" s="37"/>
      <c r="E19" s="30"/>
      <c r="F19" s="73"/>
      <c r="G19" s="73"/>
      <c r="H19" s="86"/>
      <c r="I19" s="30"/>
      <c r="J19" s="30"/>
      <c r="K19" s="30"/>
      <c r="L19" s="73"/>
      <c r="M19" s="73"/>
      <c r="N19" s="73"/>
      <c r="O19" s="30"/>
      <c r="P19" s="30"/>
      <c r="Q19" s="56"/>
      <c r="R19" s="30"/>
      <c r="S19" s="57"/>
      <c r="T19" s="58">
        <f t="shared" si="2"/>
        <v>0</v>
      </c>
    </row>
    <row r="20" spans="2:20" s="44" customFormat="1" x14ac:dyDescent="0.2">
      <c r="B20" s="30"/>
      <c r="C20" s="30"/>
      <c r="D20" s="37"/>
      <c r="E20" s="30"/>
      <c r="F20" s="73"/>
      <c r="G20" s="73"/>
      <c r="H20" s="86"/>
      <c r="I20" s="30"/>
      <c r="J20" s="30"/>
      <c r="K20" s="30"/>
      <c r="L20" s="73"/>
      <c r="M20" s="73"/>
      <c r="N20" s="73"/>
      <c r="O20" s="30"/>
      <c r="P20" s="30"/>
      <c r="Q20" s="56"/>
      <c r="R20" s="30"/>
      <c r="S20" s="57"/>
      <c r="T20" s="58">
        <f t="shared" ref="T20" si="3">+R20*S20</f>
        <v>0</v>
      </c>
    </row>
    <row r="21" spans="2:20" x14ac:dyDescent="0.2">
      <c r="B21" s="30"/>
      <c r="C21" s="30"/>
      <c r="D21" s="35"/>
      <c r="E21" s="30"/>
      <c r="F21" s="82"/>
      <c r="G21" s="73"/>
      <c r="H21" s="82"/>
      <c r="I21" s="7"/>
      <c r="J21" s="7"/>
      <c r="K21" s="7"/>
      <c r="L21" s="82"/>
      <c r="M21" s="82"/>
      <c r="N21" s="82"/>
      <c r="O21" s="7"/>
      <c r="P21" s="7"/>
      <c r="Q21" s="8"/>
      <c r="R21" s="30"/>
      <c r="S21" s="9"/>
      <c r="T21" s="58">
        <f t="shared" ref="T21" si="4">+S21*R21</f>
        <v>0</v>
      </c>
    </row>
    <row r="22" spans="2:20" x14ac:dyDescent="0.2">
      <c r="B22" s="30"/>
      <c r="C22" s="30"/>
      <c r="D22" s="35"/>
      <c r="E22" s="30"/>
      <c r="F22" s="82"/>
      <c r="G22" s="73"/>
      <c r="H22" s="82"/>
      <c r="I22" s="7"/>
      <c r="J22" s="7"/>
      <c r="K22" s="8"/>
      <c r="L22" s="82"/>
      <c r="M22" s="83"/>
      <c r="N22" s="82"/>
      <c r="O22" s="8"/>
      <c r="P22" s="8"/>
      <c r="Q22" s="8"/>
      <c r="R22" s="30"/>
      <c r="S22" s="9"/>
      <c r="T22" s="58">
        <f t="shared" ref="T22" si="5">+R22*S22</f>
        <v>0</v>
      </c>
    </row>
    <row r="23" spans="2:20" x14ac:dyDescent="0.2">
      <c r="B23" s="30"/>
      <c r="C23" s="30"/>
      <c r="D23" s="31"/>
      <c r="E23" s="30"/>
      <c r="F23" s="82"/>
      <c r="G23" s="73"/>
      <c r="H23" s="82"/>
      <c r="I23" s="7"/>
      <c r="J23" s="7"/>
      <c r="K23" s="8"/>
      <c r="L23" s="82"/>
      <c r="M23" s="83"/>
      <c r="N23" s="82"/>
      <c r="O23" s="8"/>
      <c r="P23" s="8"/>
      <c r="Q23" s="8"/>
      <c r="R23" s="7"/>
      <c r="S23" s="9"/>
      <c r="T23" s="34"/>
    </row>
    <row r="24" spans="2:20" ht="13.5" thickBot="1" x14ac:dyDescent="0.25">
      <c r="B24" s="16"/>
      <c r="C24" s="17"/>
      <c r="D24" s="17"/>
      <c r="E24" s="17"/>
      <c r="F24" s="84"/>
      <c r="G24" s="85"/>
      <c r="H24" s="84"/>
      <c r="I24" s="17"/>
      <c r="J24" s="17"/>
      <c r="K24" s="18"/>
      <c r="L24" s="84"/>
      <c r="M24" s="85"/>
      <c r="N24" s="84"/>
      <c r="O24" s="18"/>
      <c r="P24" s="18"/>
      <c r="Q24" s="18"/>
      <c r="R24" s="17"/>
      <c r="S24" s="19"/>
      <c r="T24" s="20"/>
    </row>
    <row r="25" spans="2:20" x14ac:dyDescent="0.2">
      <c r="B25" s="13"/>
      <c r="C25" s="13"/>
      <c r="D25" s="1"/>
      <c r="E25" s="13"/>
      <c r="F25" s="13"/>
      <c r="G25" s="1"/>
      <c r="H25" s="1"/>
      <c r="I25" s="13"/>
      <c r="J25" s="1"/>
      <c r="K25" s="1"/>
      <c r="L25" s="1"/>
      <c r="M25" s="1"/>
      <c r="N25" s="1"/>
      <c r="O25" s="1"/>
      <c r="P25" s="1"/>
      <c r="Q25" s="1"/>
      <c r="R25" s="1"/>
      <c r="S25" s="11" t="s">
        <v>18</v>
      </c>
      <c r="T25" s="26">
        <f>+SUM(T11:T24)*0.16</f>
        <v>137.93103456</v>
      </c>
    </row>
    <row r="26" spans="2:20" x14ac:dyDescent="0.2">
      <c r="B26" s="13"/>
      <c r="C26" s="13"/>
      <c r="D26" s="1"/>
      <c r="E26" s="13"/>
      <c r="F26" s="13"/>
      <c r="G26" s="1"/>
      <c r="H26" s="1"/>
      <c r="I26" s="13"/>
      <c r="J26" s="1"/>
      <c r="K26" s="1"/>
      <c r="L26" s="1"/>
      <c r="M26" s="1"/>
      <c r="N26" s="1"/>
      <c r="O26" s="1"/>
      <c r="P26" s="1"/>
      <c r="Q26" s="1"/>
      <c r="R26" s="1"/>
      <c r="S26" s="27" t="s">
        <v>17</v>
      </c>
      <c r="T26" s="28">
        <f>SUM(T11:T25)</f>
        <v>1000.00000056</v>
      </c>
    </row>
    <row r="27" spans="2:20" x14ac:dyDescent="0.2">
      <c r="B27" s="13"/>
      <c r="C27" s="13"/>
      <c r="D27" s="1"/>
      <c r="E27" s="13"/>
      <c r="F27" s="13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1"/>
      <c r="T27" s="11"/>
    </row>
    <row r="28" spans="2:20" x14ac:dyDescent="0.2">
      <c r="B28" s="1"/>
      <c r="C28" s="1"/>
      <c r="D28" s="1"/>
      <c r="E28" s="1"/>
      <c r="F28" s="13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1"/>
      <c r="T28" s="12"/>
    </row>
    <row r="29" spans="2:20" x14ac:dyDescent="0.2">
      <c r="B29" s="1"/>
      <c r="C29" s="1"/>
      <c r="D29" s="1"/>
      <c r="E29" s="1"/>
      <c r="F29" s="13"/>
      <c r="G29" s="1"/>
      <c r="H29" s="1"/>
      <c r="I29" s="13"/>
      <c r="J29" s="1"/>
      <c r="K29" s="1"/>
      <c r="L29" s="1"/>
      <c r="M29" s="1"/>
      <c r="N29" s="1"/>
      <c r="O29" s="1"/>
      <c r="P29" s="1"/>
      <c r="Q29" s="1"/>
      <c r="R29" s="1"/>
      <c r="S29" s="1"/>
      <c r="T29" s="109"/>
    </row>
    <row r="30" spans="2:20" x14ac:dyDescent="0.2">
      <c r="B30" s="29"/>
      <c r="C30" s="29"/>
      <c r="D30" s="29"/>
      <c r="E30" s="29"/>
      <c r="F30" s="41"/>
      <c r="G30" s="29"/>
      <c r="H30" s="29"/>
      <c r="I30" s="41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</row>
    <row r="31" spans="2:20" x14ac:dyDescent="0.2">
      <c r="B31" s="29"/>
      <c r="C31" s="29"/>
      <c r="D31" s="29"/>
      <c r="E31" s="29"/>
      <c r="F31" s="41"/>
      <c r="G31" s="29"/>
      <c r="H31" s="29"/>
      <c r="I31" s="41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0"/>
  <sheetViews>
    <sheetView topLeftCell="B1" zoomScaleNormal="100" workbookViewId="0">
      <selection activeCell="B2" sqref="B2:T26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1.140625" bestFit="1" customWidth="1"/>
    <col min="20" max="20" width="13.85546875" customWidth="1"/>
  </cols>
  <sheetData>
    <row r="1" spans="2:25" s="2" customFormat="1" x14ac:dyDescent="0.2">
      <c r="C1" s="3"/>
      <c r="D1" s="4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13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11.25" x14ac:dyDescent="0.2">
      <c r="B8" s="173" t="s">
        <v>19</v>
      </c>
      <c r="C8" s="173"/>
      <c r="D8" s="10" t="s">
        <v>161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39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x14ac:dyDescent="0.2">
      <c r="B11" s="30">
        <v>1</v>
      </c>
      <c r="C11" s="30" t="s">
        <v>39</v>
      </c>
      <c r="D11" s="32" t="s">
        <v>76</v>
      </c>
      <c r="E11" s="33" t="s">
        <v>52</v>
      </c>
      <c r="F11" s="73"/>
      <c r="G11" s="73">
        <v>2</v>
      </c>
      <c r="H11" s="73"/>
      <c r="I11" s="30"/>
      <c r="J11" s="52"/>
      <c r="K11" s="53"/>
      <c r="L11" s="77"/>
      <c r="M11" s="77">
        <v>2</v>
      </c>
      <c r="N11" s="77"/>
      <c r="O11" s="52"/>
      <c r="P11" s="53">
        <v>2</v>
      </c>
      <c r="Q11" s="53"/>
      <c r="R11" s="52">
        <f>SUM(F11:Q11)</f>
        <v>6</v>
      </c>
      <c r="S11" s="54">
        <v>3633</v>
      </c>
      <c r="T11" s="55">
        <f>S11*R11</f>
        <v>21798</v>
      </c>
    </row>
    <row r="12" spans="2:25" s="44" customFormat="1" x14ac:dyDescent="0.2">
      <c r="B12" s="30">
        <v>4</v>
      </c>
      <c r="C12" s="30" t="s">
        <v>39</v>
      </c>
      <c r="D12" s="32" t="s">
        <v>339</v>
      </c>
      <c r="E12" s="33" t="s">
        <v>52</v>
      </c>
      <c r="F12" s="73"/>
      <c r="G12" s="73"/>
      <c r="H12" s="73"/>
      <c r="I12" s="30"/>
      <c r="J12" s="30">
        <v>2</v>
      </c>
      <c r="K12" s="56"/>
      <c r="L12" s="73"/>
      <c r="M12" s="73"/>
      <c r="N12" s="73"/>
      <c r="O12" s="30"/>
      <c r="P12" s="56"/>
      <c r="Q12" s="56"/>
      <c r="R12" s="30">
        <f>+SUM(F12:Q12)</f>
        <v>2</v>
      </c>
      <c r="S12" s="57">
        <v>1249</v>
      </c>
      <c r="T12" s="58">
        <f>+R12*S12</f>
        <v>2498</v>
      </c>
    </row>
    <row r="13" spans="2:25" s="44" customFormat="1" x14ac:dyDescent="0.2">
      <c r="B13" s="30">
        <v>5</v>
      </c>
      <c r="C13" s="30" t="s">
        <v>39</v>
      </c>
      <c r="D13" s="32" t="s">
        <v>223</v>
      </c>
      <c r="E13" s="33" t="s">
        <v>80</v>
      </c>
      <c r="F13" s="73"/>
      <c r="G13" s="73"/>
      <c r="H13" s="73">
        <v>1</v>
      </c>
      <c r="I13" s="30"/>
      <c r="J13" s="30"/>
      <c r="K13" s="56"/>
      <c r="L13" s="73"/>
      <c r="M13" s="73"/>
      <c r="N13" s="73"/>
      <c r="O13" s="30">
        <v>1</v>
      </c>
      <c r="P13" s="56"/>
      <c r="Q13" s="56"/>
      <c r="R13" s="30">
        <f>+SUM(F13:Q13)</f>
        <v>2</v>
      </c>
      <c r="S13" s="57">
        <v>503</v>
      </c>
      <c r="T13" s="58">
        <f t="shared" ref="T13:T17" si="0">+R13*S13</f>
        <v>1006</v>
      </c>
    </row>
    <row r="14" spans="2:25" s="44" customFormat="1" x14ac:dyDescent="0.2">
      <c r="B14" s="30">
        <v>6</v>
      </c>
      <c r="C14" s="30" t="s">
        <v>39</v>
      </c>
      <c r="D14" s="32" t="s">
        <v>225</v>
      </c>
      <c r="E14" s="33" t="s">
        <v>52</v>
      </c>
      <c r="F14" s="73"/>
      <c r="G14" s="73">
        <v>15</v>
      </c>
      <c r="H14" s="73"/>
      <c r="I14" s="30"/>
      <c r="J14" s="30"/>
      <c r="K14" s="56"/>
      <c r="L14" s="73">
        <v>5</v>
      </c>
      <c r="M14" s="73"/>
      <c r="N14" s="73"/>
      <c r="O14" s="30"/>
      <c r="P14" s="56">
        <v>5</v>
      </c>
      <c r="Q14" s="56"/>
      <c r="R14" s="30">
        <f t="shared" ref="R14:R15" si="1">+SUM(F14:Q14)</f>
        <v>25</v>
      </c>
      <c r="S14" s="57">
        <v>263.64413789999998</v>
      </c>
      <c r="T14" s="58">
        <f t="shared" si="0"/>
        <v>6591.1034474999997</v>
      </c>
    </row>
    <row r="15" spans="2:25" s="44" customFormat="1" x14ac:dyDescent="0.2">
      <c r="B15" s="30">
        <v>7</v>
      </c>
      <c r="C15" s="30" t="s">
        <v>39</v>
      </c>
      <c r="D15" s="32" t="s">
        <v>224</v>
      </c>
      <c r="E15" s="33" t="s">
        <v>52</v>
      </c>
      <c r="F15" s="73"/>
      <c r="G15" s="73">
        <v>20</v>
      </c>
      <c r="H15" s="73"/>
      <c r="I15" s="30"/>
      <c r="J15" s="30">
        <v>20</v>
      </c>
      <c r="K15" s="56"/>
      <c r="L15" s="73"/>
      <c r="M15" s="73"/>
      <c r="N15" s="73">
        <v>20</v>
      </c>
      <c r="O15" s="30"/>
      <c r="P15" s="56"/>
      <c r="Q15" s="56"/>
      <c r="R15" s="30">
        <f t="shared" si="1"/>
        <v>60</v>
      </c>
      <c r="S15" s="57">
        <v>115</v>
      </c>
      <c r="T15" s="58">
        <f t="shared" si="0"/>
        <v>6900</v>
      </c>
    </row>
    <row r="16" spans="2:25" s="44" customFormat="1" x14ac:dyDescent="0.2">
      <c r="B16" s="30"/>
      <c r="C16" s="30"/>
      <c r="D16" s="32"/>
      <c r="E16" s="33"/>
      <c r="F16" s="73"/>
      <c r="G16" s="73"/>
      <c r="H16" s="73"/>
      <c r="I16" s="30"/>
      <c r="J16" s="30"/>
      <c r="K16" s="56"/>
      <c r="L16" s="73"/>
      <c r="M16" s="73"/>
      <c r="N16" s="73"/>
      <c r="O16" s="30"/>
      <c r="P16" s="56"/>
      <c r="Q16" s="56"/>
      <c r="R16" s="30"/>
      <c r="S16" s="57"/>
      <c r="T16" s="58">
        <f t="shared" si="0"/>
        <v>0</v>
      </c>
    </row>
    <row r="17" spans="2:20" s="44" customFormat="1" x14ac:dyDescent="0.2">
      <c r="B17" s="30"/>
      <c r="C17" s="30"/>
      <c r="D17" s="32"/>
      <c r="E17" s="33"/>
      <c r="F17" s="73"/>
      <c r="G17" s="73"/>
      <c r="H17" s="73"/>
      <c r="I17" s="30"/>
      <c r="J17" s="30"/>
      <c r="K17" s="56"/>
      <c r="L17" s="73"/>
      <c r="M17" s="73"/>
      <c r="N17" s="73"/>
      <c r="O17" s="30"/>
      <c r="P17" s="56"/>
      <c r="Q17" s="56"/>
      <c r="R17" s="30"/>
      <c r="S17" s="57"/>
      <c r="T17" s="58">
        <f t="shared" si="0"/>
        <v>0</v>
      </c>
    </row>
    <row r="18" spans="2:20" s="44" customFormat="1" x14ac:dyDescent="0.2">
      <c r="B18" s="30"/>
      <c r="C18" s="30"/>
      <c r="D18" s="32"/>
      <c r="E18" s="33"/>
      <c r="F18" s="73"/>
      <c r="G18" s="73"/>
      <c r="H18" s="73"/>
      <c r="I18" s="30"/>
      <c r="J18" s="30"/>
      <c r="K18" s="56"/>
      <c r="L18" s="73"/>
      <c r="M18" s="73"/>
      <c r="N18" s="73"/>
      <c r="O18" s="30"/>
      <c r="P18" s="56"/>
      <c r="Q18" s="56"/>
      <c r="R18" s="30"/>
      <c r="S18" s="57"/>
      <c r="T18" s="58"/>
    </row>
    <row r="19" spans="2:20" s="44" customFormat="1" x14ac:dyDescent="0.2">
      <c r="B19" s="30"/>
      <c r="C19" s="30"/>
      <c r="D19" s="32"/>
      <c r="E19" s="33"/>
      <c r="F19" s="73"/>
      <c r="G19" s="73"/>
      <c r="H19" s="73"/>
      <c r="I19" s="30"/>
      <c r="J19" s="30"/>
      <c r="K19" s="56"/>
      <c r="L19" s="73"/>
      <c r="M19" s="73"/>
      <c r="N19" s="73"/>
      <c r="O19" s="30"/>
      <c r="P19" s="56"/>
      <c r="Q19" s="56"/>
      <c r="R19" s="30"/>
      <c r="S19" s="57"/>
      <c r="T19" s="58"/>
    </row>
    <row r="20" spans="2:20" s="44" customFormat="1" x14ac:dyDescent="0.2">
      <c r="B20" s="30"/>
      <c r="C20" s="30"/>
      <c r="D20" s="32"/>
      <c r="E20" s="33"/>
      <c r="F20" s="73"/>
      <c r="G20" s="73"/>
      <c r="H20" s="73"/>
      <c r="I20" s="30"/>
      <c r="J20" s="30"/>
      <c r="K20" s="56"/>
      <c r="L20" s="73"/>
      <c r="M20" s="73"/>
      <c r="N20" s="73"/>
      <c r="O20" s="30"/>
      <c r="P20" s="56"/>
      <c r="Q20" s="56"/>
      <c r="R20" s="30"/>
      <c r="S20" s="57"/>
      <c r="T20" s="58">
        <f>+S20*R20</f>
        <v>0</v>
      </c>
    </row>
    <row r="21" spans="2:20" s="44" customFormat="1" x14ac:dyDescent="0.2">
      <c r="B21" s="30"/>
      <c r="C21" s="30"/>
      <c r="D21" s="32"/>
      <c r="E21" s="33"/>
      <c r="F21" s="73"/>
      <c r="G21" s="73"/>
      <c r="H21" s="73"/>
      <c r="I21" s="30"/>
      <c r="J21" s="30"/>
      <c r="K21" s="56"/>
      <c r="L21" s="73"/>
      <c r="M21" s="73"/>
      <c r="N21" s="73"/>
      <c r="O21" s="30"/>
      <c r="P21" s="56"/>
      <c r="Q21" s="56"/>
      <c r="R21" s="30"/>
      <c r="S21" s="57"/>
      <c r="T21" s="58">
        <f t="shared" ref="T21" si="2">+S21*R21</f>
        <v>0</v>
      </c>
    </row>
    <row r="22" spans="2:20" x14ac:dyDescent="0.2">
      <c r="B22" s="30"/>
      <c r="C22" s="7"/>
      <c r="D22" s="32"/>
      <c r="E22" s="33"/>
      <c r="F22" s="82"/>
      <c r="G22" s="73"/>
      <c r="H22" s="82"/>
      <c r="I22" s="7"/>
      <c r="J22" s="7"/>
      <c r="K22" s="8"/>
      <c r="L22" s="82"/>
      <c r="M22" s="83"/>
      <c r="N22" s="82"/>
      <c r="O22" s="8"/>
      <c r="P22" s="8"/>
      <c r="Q22" s="8"/>
      <c r="R22" s="7"/>
      <c r="S22" s="9"/>
      <c r="T22" s="34"/>
    </row>
    <row r="23" spans="2:20" ht="13.5" thickBot="1" x14ac:dyDescent="0.25">
      <c r="B23" s="16"/>
      <c r="C23" s="17"/>
      <c r="D23" s="17"/>
      <c r="E23" s="17"/>
      <c r="F23" s="84"/>
      <c r="G23" s="85"/>
      <c r="H23" s="84"/>
      <c r="I23" s="17"/>
      <c r="J23" s="17"/>
      <c r="K23" s="18"/>
      <c r="L23" s="84"/>
      <c r="M23" s="85"/>
      <c r="N23" s="84"/>
      <c r="O23" s="18"/>
      <c r="P23" s="18"/>
      <c r="Q23" s="18"/>
      <c r="R23" s="17"/>
      <c r="S23" s="19"/>
      <c r="T23" s="20"/>
    </row>
    <row r="24" spans="2:20" x14ac:dyDescent="0.2">
      <c r="B24" s="13"/>
      <c r="C24" s="13"/>
      <c r="D24" s="1"/>
      <c r="E24" s="13"/>
      <c r="F24" s="1"/>
      <c r="G24" s="1"/>
      <c r="H24" s="1"/>
      <c r="I24" s="13"/>
      <c r="J24" s="1"/>
      <c r="K24" s="1"/>
      <c r="L24" s="1"/>
      <c r="M24" s="1"/>
      <c r="N24" s="1"/>
      <c r="O24" s="1"/>
      <c r="P24" s="1"/>
      <c r="Q24" s="1"/>
      <c r="R24" s="1"/>
      <c r="S24" s="11" t="s">
        <v>18</v>
      </c>
      <c r="T24" s="26">
        <f>+SUM(T11:T23)*0.16</f>
        <v>6206.8965515999998</v>
      </c>
    </row>
    <row r="25" spans="2:20" x14ac:dyDescent="0.2">
      <c r="B25" s="13"/>
      <c r="C25" s="13"/>
      <c r="D25" s="1"/>
      <c r="E25" s="13"/>
      <c r="F25" s="1"/>
      <c r="G25" s="1"/>
      <c r="H25" s="1"/>
      <c r="I25" s="13"/>
      <c r="J25" s="1"/>
      <c r="K25" s="1"/>
      <c r="L25" s="1"/>
      <c r="M25" s="1"/>
      <c r="N25" s="1"/>
      <c r="O25" s="1"/>
      <c r="P25" s="1"/>
      <c r="Q25" s="1"/>
      <c r="R25" s="1"/>
      <c r="S25" s="27" t="s">
        <v>17</v>
      </c>
      <c r="T25" s="28">
        <f>SUM(T11:T24)</f>
        <v>44999.9999991</v>
      </c>
    </row>
    <row r="26" spans="2:20" x14ac:dyDescent="0.2">
      <c r="B26" s="13"/>
      <c r="C26" s="13"/>
      <c r="D26" s="1"/>
      <c r="E26" s="13"/>
      <c r="F26" s="1"/>
      <c r="G26" s="1"/>
      <c r="H26" s="1"/>
      <c r="I26" s="13"/>
      <c r="J26" s="1"/>
      <c r="K26" s="1"/>
      <c r="L26" s="1"/>
      <c r="M26" s="1"/>
      <c r="N26" s="1"/>
      <c r="O26" s="1"/>
      <c r="P26" s="1"/>
      <c r="Q26" s="1"/>
      <c r="R26" s="1"/>
      <c r="S26" s="11"/>
      <c r="T26" s="11"/>
    </row>
    <row r="27" spans="2:20" x14ac:dyDescent="0.2">
      <c r="B27" s="1"/>
      <c r="C27" s="1"/>
      <c r="D27" s="1"/>
      <c r="E27" s="1"/>
      <c r="F27" s="1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"/>
      <c r="T27" s="12"/>
    </row>
    <row r="28" spans="2:20" x14ac:dyDescent="0.2">
      <c r="B28" s="1"/>
      <c r="C28" s="1"/>
      <c r="D28" s="1"/>
      <c r="E28" s="1"/>
      <c r="F28" s="1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1"/>
      <c r="T28" s="109"/>
    </row>
    <row r="29" spans="2:20" x14ac:dyDescent="0.2">
      <c r="B29" s="29"/>
      <c r="C29" s="29"/>
      <c r="D29" s="29"/>
      <c r="E29" s="29"/>
      <c r="F29" s="29"/>
      <c r="G29" s="29"/>
      <c r="H29" s="29"/>
      <c r="I29" s="41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</row>
    <row r="30" spans="2:20" x14ac:dyDescent="0.2">
      <c r="B30" s="29"/>
      <c r="C30" s="29"/>
      <c r="D30" s="29"/>
      <c r="E30" s="29"/>
      <c r="F30" s="29"/>
      <c r="G30" s="29"/>
      <c r="H30" s="29"/>
      <c r="I30" s="41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2"/>
  <sheetViews>
    <sheetView zoomScale="115" zoomScaleNormal="115" workbookViewId="0">
      <selection activeCell="B1" sqref="B1:T28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1.28515625" bestFit="1" customWidth="1"/>
    <col min="20" max="20" width="13.85546875" customWidth="1"/>
  </cols>
  <sheetData>
    <row r="1" spans="2:25" s="2" customFormat="1" x14ac:dyDescent="0.2">
      <c r="C1" s="3"/>
      <c r="D1" s="4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13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11.25" x14ac:dyDescent="0.2">
      <c r="B8" s="173" t="s">
        <v>19</v>
      </c>
      <c r="C8" s="173"/>
      <c r="D8" s="10" t="s">
        <v>160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39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ht="25.5" x14ac:dyDescent="0.2">
      <c r="B11" s="30">
        <v>1</v>
      </c>
      <c r="C11" s="30" t="s">
        <v>39</v>
      </c>
      <c r="D11" s="36" t="s">
        <v>226</v>
      </c>
      <c r="E11" s="33" t="s">
        <v>52</v>
      </c>
      <c r="F11" s="73"/>
      <c r="G11" s="73">
        <v>1</v>
      </c>
      <c r="H11" s="73"/>
      <c r="I11" s="30"/>
      <c r="J11" s="52"/>
      <c r="K11" s="53"/>
      <c r="L11" s="77"/>
      <c r="M11" s="77"/>
      <c r="N11" s="77"/>
      <c r="O11" s="52"/>
      <c r="P11" s="53"/>
      <c r="Q11" s="53"/>
      <c r="R11" s="52">
        <f>SUM(F11:Q11)</f>
        <v>1</v>
      </c>
      <c r="S11" s="54">
        <v>10775.86</v>
      </c>
      <c r="T11" s="55">
        <f>S11*R11</f>
        <v>10775.86</v>
      </c>
    </row>
    <row r="12" spans="2:25" s="44" customFormat="1" x14ac:dyDescent="0.2">
      <c r="B12" s="30"/>
      <c r="C12" s="30"/>
      <c r="D12" s="32"/>
      <c r="E12" s="33"/>
      <c r="F12" s="73"/>
      <c r="G12" s="73"/>
      <c r="H12" s="73"/>
      <c r="I12" s="30"/>
      <c r="J12" s="30"/>
      <c r="K12" s="56"/>
      <c r="L12" s="73"/>
      <c r="M12" s="73"/>
      <c r="N12" s="73"/>
      <c r="O12" s="30"/>
      <c r="P12" s="56"/>
      <c r="Q12" s="56"/>
      <c r="R12" s="30"/>
      <c r="S12" s="57"/>
      <c r="T12" s="58">
        <f>+S12*R12</f>
        <v>0</v>
      </c>
    </row>
    <row r="13" spans="2:25" s="44" customFormat="1" x14ac:dyDescent="0.2">
      <c r="B13" s="30"/>
      <c r="C13" s="30"/>
      <c r="D13" s="32"/>
      <c r="E13" s="33"/>
      <c r="F13" s="73"/>
      <c r="G13" s="73"/>
      <c r="H13" s="73"/>
      <c r="I13" s="30"/>
      <c r="J13" s="30"/>
      <c r="K13" s="56"/>
      <c r="L13" s="73"/>
      <c r="M13" s="73"/>
      <c r="N13" s="73"/>
      <c r="O13" s="30"/>
      <c r="P13" s="56"/>
      <c r="Q13" s="56"/>
      <c r="R13" s="30"/>
      <c r="S13" s="57"/>
      <c r="T13" s="58">
        <f>+S13*R13</f>
        <v>0</v>
      </c>
    </row>
    <row r="14" spans="2:25" s="44" customFormat="1" x14ac:dyDescent="0.2">
      <c r="B14" s="30"/>
      <c r="C14" s="30"/>
      <c r="D14" s="32"/>
      <c r="E14" s="33"/>
      <c r="F14" s="73"/>
      <c r="G14" s="73"/>
      <c r="H14" s="73"/>
      <c r="I14" s="30"/>
      <c r="J14" s="30"/>
      <c r="K14" s="56"/>
      <c r="L14" s="73"/>
      <c r="M14" s="73"/>
      <c r="N14" s="73"/>
      <c r="O14" s="30"/>
      <c r="P14" s="56"/>
      <c r="Q14" s="56"/>
      <c r="R14" s="30"/>
      <c r="S14" s="57"/>
      <c r="T14" s="58"/>
    </row>
    <row r="15" spans="2:25" s="44" customFormat="1" x14ac:dyDescent="0.2">
      <c r="B15" s="30"/>
      <c r="C15" s="30"/>
      <c r="D15" s="32"/>
      <c r="E15" s="33"/>
      <c r="F15" s="73"/>
      <c r="G15" s="73"/>
      <c r="H15" s="73"/>
      <c r="I15" s="30"/>
      <c r="J15" s="30"/>
      <c r="K15" s="56"/>
      <c r="L15" s="73"/>
      <c r="M15" s="73"/>
      <c r="N15" s="73"/>
      <c r="O15" s="30"/>
      <c r="P15" s="56"/>
      <c r="Q15" s="56"/>
      <c r="R15" s="30"/>
      <c r="S15" s="57"/>
      <c r="T15" s="58"/>
    </row>
    <row r="16" spans="2:25" s="44" customFormat="1" x14ac:dyDescent="0.2">
      <c r="B16" s="30"/>
      <c r="C16" s="30"/>
      <c r="D16" s="32"/>
      <c r="E16" s="33"/>
      <c r="F16" s="73"/>
      <c r="G16" s="73"/>
      <c r="H16" s="73"/>
      <c r="I16" s="30"/>
      <c r="J16" s="30"/>
      <c r="K16" s="56"/>
      <c r="L16" s="73"/>
      <c r="M16" s="73"/>
      <c r="N16" s="73"/>
      <c r="O16" s="30"/>
      <c r="P16" s="56"/>
      <c r="Q16" s="56"/>
      <c r="R16" s="30"/>
      <c r="S16" s="57"/>
      <c r="T16" s="58"/>
    </row>
    <row r="17" spans="2:20" s="44" customFormat="1" x14ac:dyDescent="0.2">
      <c r="B17" s="30"/>
      <c r="C17" s="30"/>
      <c r="D17" s="32"/>
      <c r="E17" s="33"/>
      <c r="F17" s="73"/>
      <c r="G17" s="73"/>
      <c r="H17" s="73"/>
      <c r="I17" s="30"/>
      <c r="J17" s="30"/>
      <c r="K17" s="56"/>
      <c r="L17" s="73"/>
      <c r="M17" s="73"/>
      <c r="N17" s="73"/>
      <c r="O17" s="30"/>
      <c r="P17" s="56"/>
      <c r="Q17" s="56"/>
      <c r="R17" s="30"/>
      <c r="S17" s="57"/>
      <c r="T17" s="58"/>
    </row>
    <row r="18" spans="2:20" s="44" customFormat="1" x14ac:dyDescent="0.2">
      <c r="B18" s="30"/>
      <c r="C18" s="30"/>
      <c r="D18" s="32"/>
      <c r="E18" s="33"/>
      <c r="F18" s="73"/>
      <c r="G18" s="73"/>
      <c r="H18" s="73"/>
      <c r="I18" s="30"/>
      <c r="J18" s="30"/>
      <c r="K18" s="56"/>
      <c r="L18" s="73"/>
      <c r="M18" s="73"/>
      <c r="N18" s="73"/>
      <c r="O18" s="30"/>
      <c r="P18" s="56"/>
      <c r="Q18" s="56"/>
      <c r="R18" s="30"/>
      <c r="S18" s="57"/>
      <c r="T18" s="58"/>
    </row>
    <row r="19" spans="2:20" s="44" customFormat="1" x14ac:dyDescent="0.2">
      <c r="B19" s="30"/>
      <c r="C19" s="30"/>
      <c r="D19" s="32"/>
      <c r="E19" s="33"/>
      <c r="F19" s="73"/>
      <c r="G19" s="73"/>
      <c r="H19" s="73"/>
      <c r="I19" s="30"/>
      <c r="J19" s="30"/>
      <c r="K19" s="56"/>
      <c r="L19" s="73"/>
      <c r="M19" s="73"/>
      <c r="N19" s="73"/>
      <c r="O19" s="30"/>
      <c r="P19" s="56"/>
      <c r="Q19" s="56"/>
      <c r="R19" s="30"/>
      <c r="S19" s="57"/>
      <c r="T19" s="58"/>
    </row>
    <row r="20" spans="2:20" s="44" customFormat="1" x14ac:dyDescent="0.2">
      <c r="B20" s="30"/>
      <c r="C20" s="30"/>
      <c r="D20" s="32"/>
      <c r="E20" s="33"/>
      <c r="F20" s="73"/>
      <c r="G20" s="73"/>
      <c r="H20" s="73"/>
      <c r="I20" s="30"/>
      <c r="J20" s="30"/>
      <c r="K20" s="56"/>
      <c r="L20" s="73"/>
      <c r="M20" s="73"/>
      <c r="N20" s="73"/>
      <c r="O20" s="30"/>
      <c r="P20" s="56"/>
      <c r="Q20" s="56"/>
      <c r="R20" s="30"/>
      <c r="S20" s="57"/>
      <c r="T20" s="58"/>
    </row>
    <row r="21" spans="2:20" s="44" customFormat="1" x14ac:dyDescent="0.2">
      <c r="B21" s="30"/>
      <c r="C21" s="30"/>
      <c r="D21" s="32"/>
      <c r="E21" s="33"/>
      <c r="F21" s="73"/>
      <c r="G21" s="73"/>
      <c r="H21" s="73"/>
      <c r="I21" s="30"/>
      <c r="J21" s="30"/>
      <c r="K21" s="56"/>
      <c r="L21" s="73"/>
      <c r="M21" s="73"/>
      <c r="N21" s="73"/>
      <c r="O21" s="30"/>
      <c r="P21" s="56"/>
      <c r="Q21" s="56"/>
      <c r="R21" s="30"/>
      <c r="S21" s="57"/>
      <c r="T21" s="58"/>
    </row>
    <row r="22" spans="2:20" s="44" customFormat="1" x14ac:dyDescent="0.2">
      <c r="B22" s="30"/>
      <c r="C22" s="30"/>
      <c r="D22" s="32"/>
      <c r="E22" s="33"/>
      <c r="F22" s="73"/>
      <c r="G22" s="73"/>
      <c r="H22" s="73"/>
      <c r="I22" s="30"/>
      <c r="J22" s="30"/>
      <c r="K22" s="56"/>
      <c r="L22" s="73"/>
      <c r="M22" s="73"/>
      <c r="N22" s="73"/>
      <c r="O22" s="30"/>
      <c r="P22" s="56"/>
      <c r="Q22" s="56"/>
      <c r="R22" s="30"/>
      <c r="S22" s="57"/>
      <c r="T22" s="58"/>
    </row>
    <row r="23" spans="2:20" s="44" customFormat="1" x14ac:dyDescent="0.2">
      <c r="B23" s="30"/>
      <c r="C23" s="30"/>
      <c r="D23" s="32"/>
      <c r="E23" s="33"/>
      <c r="F23" s="73"/>
      <c r="G23" s="73"/>
      <c r="H23" s="73"/>
      <c r="I23" s="30"/>
      <c r="J23" s="30"/>
      <c r="K23" s="56"/>
      <c r="L23" s="73"/>
      <c r="M23" s="73"/>
      <c r="N23" s="73"/>
      <c r="O23" s="30"/>
      <c r="P23" s="56"/>
      <c r="Q23" s="56"/>
      <c r="R23" s="30"/>
      <c r="S23" s="57"/>
      <c r="T23" s="58"/>
    </row>
    <row r="24" spans="2:20" x14ac:dyDescent="0.2">
      <c r="B24" s="30"/>
      <c r="C24" s="7"/>
      <c r="D24" s="32"/>
      <c r="E24" s="33"/>
      <c r="F24" s="82"/>
      <c r="G24" s="73"/>
      <c r="H24" s="82"/>
      <c r="I24" s="7"/>
      <c r="J24" s="7"/>
      <c r="K24" s="8"/>
      <c r="L24" s="82"/>
      <c r="M24" s="83"/>
      <c r="N24" s="82"/>
      <c r="O24" s="8"/>
      <c r="P24" s="8"/>
      <c r="Q24" s="8"/>
      <c r="R24" s="7"/>
      <c r="S24" s="9"/>
      <c r="T24" s="34"/>
    </row>
    <row r="25" spans="2:20" ht="13.5" thickBot="1" x14ac:dyDescent="0.25">
      <c r="B25" s="16"/>
      <c r="C25" s="17"/>
      <c r="D25" s="17"/>
      <c r="E25" s="17"/>
      <c r="F25" s="84"/>
      <c r="G25" s="85"/>
      <c r="H25" s="84"/>
      <c r="I25" s="17"/>
      <c r="J25" s="17"/>
      <c r="K25" s="18"/>
      <c r="L25" s="84"/>
      <c r="M25" s="85"/>
      <c r="N25" s="84"/>
      <c r="O25" s="18"/>
      <c r="P25" s="18"/>
      <c r="Q25" s="18"/>
      <c r="R25" s="17"/>
      <c r="S25" s="19"/>
      <c r="T25" s="20"/>
    </row>
    <row r="26" spans="2:20" x14ac:dyDescent="0.2">
      <c r="B26" s="13"/>
      <c r="C26" s="13"/>
      <c r="D26" s="1"/>
      <c r="E26" s="13"/>
      <c r="F26" s="1"/>
      <c r="G26" s="1"/>
      <c r="H26" s="1"/>
      <c r="I26" s="13"/>
      <c r="J26" s="1"/>
      <c r="K26" s="1"/>
      <c r="L26" s="1"/>
      <c r="M26" s="1"/>
      <c r="N26" s="1"/>
      <c r="O26" s="1"/>
      <c r="P26" s="1"/>
      <c r="Q26" s="1"/>
      <c r="R26" s="1"/>
      <c r="S26" s="11" t="s">
        <v>18</v>
      </c>
      <c r="T26" s="26">
        <f>+SUM(T11:T25)*0.16</f>
        <v>1724.1376</v>
      </c>
    </row>
    <row r="27" spans="2:20" x14ac:dyDescent="0.2">
      <c r="B27" s="13"/>
      <c r="C27" s="13"/>
      <c r="D27" s="1"/>
      <c r="E27" s="13"/>
      <c r="F27" s="1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27" t="s">
        <v>17</v>
      </c>
      <c r="T27" s="28">
        <f>SUM(T11:T26)</f>
        <v>12499.997600000001</v>
      </c>
    </row>
    <row r="28" spans="2:20" x14ac:dyDescent="0.2">
      <c r="B28" s="13"/>
      <c r="C28" s="13"/>
      <c r="D28" s="1"/>
      <c r="E28" s="13"/>
      <c r="F28" s="1"/>
      <c r="G28" s="1"/>
      <c r="H28" s="1"/>
      <c r="I28" s="112"/>
      <c r="J28" s="113"/>
      <c r="K28" s="113"/>
      <c r="L28" s="1"/>
      <c r="M28" s="1"/>
      <c r="N28" s="1"/>
      <c r="O28" s="1"/>
      <c r="P28" s="1"/>
      <c r="Q28" s="1"/>
      <c r="R28" s="1"/>
      <c r="S28" s="11"/>
      <c r="T28" s="11"/>
    </row>
    <row r="29" spans="2:20" x14ac:dyDescent="0.2">
      <c r="B29" s="1"/>
      <c r="C29" s="1"/>
      <c r="D29" s="1"/>
      <c r="E29" s="1"/>
      <c r="F29" s="1"/>
      <c r="G29" s="1"/>
      <c r="H29" s="1"/>
      <c r="I29" s="13"/>
      <c r="J29" s="1"/>
      <c r="K29" s="1"/>
      <c r="L29" s="1"/>
      <c r="M29" s="1"/>
      <c r="N29" s="1"/>
      <c r="O29" s="1"/>
      <c r="P29" s="1"/>
      <c r="Q29" s="1"/>
      <c r="R29" s="1"/>
      <c r="S29" s="1"/>
      <c r="T29" s="12"/>
    </row>
    <row r="30" spans="2:20" x14ac:dyDescent="0.2">
      <c r="B30" s="1"/>
      <c r="C30" s="1"/>
      <c r="D30" s="1"/>
      <c r="E30" s="1"/>
      <c r="F30" s="1"/>
      <c r="G30" s="1"/>
      <c r="H30" s="1"/>
      <c r="I30" s="13"/>
      <c r="J30" s="1"/>
      <c r="K30" s="1"/>
      <c r="L30" s="1"/>
      <c r="M30" s="1"/>
      <c r="N30" s="1"/>
      <c r="O30" s="1"/>
      <c r="P30" s="1"/>
      <c r="Q30" s="1"/>
      <c r="R30" s="1"/>
      <c r="S30" s="1"/>
      <c r="T30" s="109"/>
    </row>
    <row r="31" spans="2:20" x14ac:dyDescent="0.2">
      <c r="B31" s="29"/>
      <c r="C31" s="29"/>
      <c r="D31" s="29"/>
      <c r="E31" s="29"/>
      <c r="F31" s="29"/>
      <c r="G31" s="29"/>
      <c r="H31" s="29"/>
      <c r="I31" s="41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</row>
    <row r="32" spans="2:20" x14ac:dyDescent="0.2">
      <c r="B32" s="29"/>
      <c r="C32" s="29"/>
      <c r="D32" s="29"/>
      <c r="E32" s="29"/>
      <c r="F32" s="29"/>
      <c r="G32" s="29"/>
      <c r="H32" s="29"/>
      <c r="I32" s="41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23"/>
  <sheetViews>
    <sheetView zoomScaleNormal="100" workbookViewId="0">
      <selection activeCell="B2" sqref="B2:T19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0.28515625" customWidth="1"/>
    <col min="20" max="20" width="13.85546875" customWidth="1"/>
  </cols>
  <sheetData>
    <row r="1" spans="2:25" s="2" customFormat="1" x14ac:dyDescent="0.2">
      <c r="C1" s="3"/>
      <c r="D1" s="4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13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x14ac:dyDescent="0.2">
      <c r="B8" s="173" t="s">
        <v>19</v>
      </c>
      <c r="C8" s="173"/>
      <c r="D8" s="10" t="s">
        <v>105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2" t="s">
        <v>135</v>
      </c>
      <c r="T8" s="172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39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x14ac:dyDescent="0.2">
      <c r="B11" s="30">
        <v>1</v>
      </c>
      <c r="C11" s="30" t="s">
        <v>39</v>
      </c>
      <c r="D11" s="32" t="s">
        <v>106</v>
      </c>
      <c r="E11" s="33" t="s">
        <v>52</v>
      </c>
      <c r="F11" s="73"/>
      <c r="G11" s="73"/>
      <c r="H11" s="73"/>
      <c r="I11" s="30"/>
      <c r="J11" s="52"/>
      <c r="K11" s="53"/>
      <c r="L11" s="77">
        <v>1</v>
      </c>
      <c r="M11" s="77"/>
      <c r="N11" s="77"/>
      <c r="O11" s="52"/>
      <c r="P11" s="53"/>
      <c r="Q11" s="53"/>
      <c r="R11" s="52">
        <f>SUM(F11:Q11)</f>
        <v>1</v>
      </c>
      <c r="S11" s="54">
        <v>62.17</v>
      </c>
      <c r="T11" s="55">
        <f>S11*R11</f>
        <v>62.17</v>
      </c>
    </row>
    <row r="12" spans="2:25" s="44" customFormat="1" x14ac:dyDescent="0.2">
      <c r="B12" s="30">
        <v>2</v>
      </c>
      <c r="C12" s="30" t="s">
        <v>39</v>
      </c>
      <c r="D12" s="32" t="s">
        <v>137</v>
      </c>
      <c r="E12" s="33" t="s">
        <v>138</v>
      </c>
      <c r="F12" s="73"/>
      <c r="G12" s="73">
        <v>10</v>
      </c>
      <c r="H12" s="73"/>
      <c r="I12" s="30"/>
      <c r="J12" s="30"/>
      <c r="K12" s="56"/>
      <c r="L12" s="73"/>
      <c r="M12" s="73"/>
      <c r="N12" s="73"/>
      <c r="O12" s="30"/>
      <c r="P12" s="56"/>
      <c r="Q12" s="56"/>
      <c r="R12" s="30">
        <f>+SUM(F12:Q12)</f>
        <v>10</v>
      </c>
      <c r="S12" s="57">
        <v>79.989999999999995</v>
      </c>
      <c r="T12" s="58">
        <f>+S12*R12</f>
        <v>799.9</v>
      </c>
    </row>
    <row r="13" spans="2:25" s="44" customFormat="1" x14ac:dyDescent="0.2">
      <c r="B13" s="30"/>
      <c r="C13" s="30"/>
      <c r="D13" s="32"/>
      <c r="E13" s="33"/>
      <c r="F13" s="73"/>
      <c r="G13" s="73"/>
      <c r="H13" s="73"/>
      <c r="I13" s="30"/>
      <c r="J13" s="30"/>
      <c r="K13" s="56"/>
      <c r="L13" s="73"/>
      <c r="M13" s="73"/>
      <c r="N13" s="73"/>
      <c r="O13" s="30"/>
      <c r="P13" s="56"/>
      <c r="Q13" s="56"/>
      <c r="R13" s="30"/>
      <c r="S13" s="57"/>
      <c r="T13" s="58">
        <f>+S13*R13</f>
        <v>0</v>
      </c>
    </row>
    <row r="14" spans="2:25" s="44" customFormat="1" x14ac:dyDescent="0.2">
      <c r="B14" s="30"/>
      <c r="C14" s="30"/>
      <c r="D14" s="32"/>
      <c r="E14" s="33"/>
      <c r="F14" s="73"/>
      <c r="G14" s="73"/>
      <c r="H14" s="73"/>
      <c r="I14" s="30"/>
      <c r="J14" s="30"/>
      <c r="K14" s="56"/>
      <c r="L14" s="73"/>
      <c r="M14" s="73"/>
      <c r="N14" s="73"/>
      <c r="O14" s="30"/>
      <c r="P14" s="56"/>
      <c r="Q14" s="56"/>
      <c r="R14" s="30"/>
      <c r="S14" s="57"/>
      <c r="T14" s="58">
        <f>+S14*R14</f>
        <v>0</v>
      </c>
    </row>
    <row r="15" spans="2:25" x14ac:dyDescent="0.2">
      <c r="B15" s="30"/>
      <c r="C15" s="30"/>
      <c r="D15" s="32"/>
      <c r="E15" s="33"/>
      <c r="F15" s="82"/>
      <c r="G15" s="73"/>
      <c r="H15" s="82"/>
      <c r="I15" s="7"/>
      <c r="J15" s="7"/>
      <c r="K15" s="8"/>
      <c r="L15" s="82"/>
      <c r="M15" s="83"/>
      <c r="N15" s="82"/>
      <c r="O15" s="8"/>
      <c r="P15" s="8"/>
      <c r="Q15" s="8"/>
      <c r="R15" s="30"/>
      <c r="S15" s="9"/>
      <c r="T15" s="58">
        <f t="shared" ref="T15" si="0">+S15*R15</f>
        <v>0</v>
      </c>
    </row>
    <row r="16" spans="2:25" ht="13.5" thickBot="1" x14ac:dyDescent="0.25">
      <c r="B16" s="16"/>
      <c r="C16" s="17"/>
      <c r="D16" s="17"/>
      <c r="E16" s="17"/>
      <c r="F16" s="84"/>
      <c r="G16" s="85"/>
      <c r="H16" s="84"/>
      <c r="I16" s="17"/>
      <c r="J16" s="17"/>
      <c r="K16" s="18"/>
      <c r="L16" s="84"/>
      <c r="M16" s="85"/>
      <c r="N16" s="84"/>
      <c r="O16" s="18"/>
      <c r="P16" s="18"/>
      <c r="Q16" s="18"/>
      <c r="R16" s="17"/>
      <c r="S16" s="19"/>
      <c r="T16" s="20"/>
    </row>
    <row r="17" spans="2:20" x14ac:dyDescent="0.2">
      <c r="B17" s="13"/>
      <c r="C17" s="13"/>
      <c r="D17" s="1"/>
      <c r="E17" s="13"/>
      <c r="F17" s="1"/>
      <c r="G17" s="1"/>
      <c r="H17" s="1"/>
      <c r="I17" s="13"/>
      <c r="J17" s="1"/>
      <c r="K17" s="1"/>
      <c r="L17" s="1"/>
      <c r="M17" s="1"/>
      <c r="N17" s="1"/>
      <c r="O17" s="1"/>
      <c r="P17" s="1"/>
      <c r="Q17" s="1"/>
      <c r="R17" s="1"/>
      <c r="S17" s="11" t="s">
        <v>18</v>
      </c>
      <c r="T17" s="69">
        <f>+SUM(T11:T16)*0.16</f>
        <v>137.93119999999999</v>
      </c>
    </row>
    <row r="18" spans="2:20" x14ac:dyDescent="0.2">
      <c r="B18" s="13"/>
      <c r="C18" s="13"/>
      <c r="D18" s="1"/>
      <c r="E18" s="13"/>
      <c r="F18" s="1"/>
      <c r="G18" s="1"/>
      <c r="H18" s="1"/>
      <c r="I18" s="13"/>
      <c r="J18" s="1"/>
      <c r="K18" s="1"/>
      <c r="L18" s="1"/>
      <c r="M18" s="1"/>
      <c r="N18" s="1"/>
      <c r="O18" s="1"/>
      <c r="P18" s="1"/>
      <c r="Q18" s="1"/>
      <c r="R18" s="1"/>
      <c r="S18" s="27" t="s">
        <v>17</v>
      </c>
      <c r="T18" s="71">
        <f>+SUM(T11:T17)</f>
        <v>1000.0011999999999</v>
      </c>
    </row>
    <row r="19" spans="2:20" x14ac:dyDescent="0.2">
      <c r="B19" s="13"/>
      <c r="C19" s="13"/>
      <c r="D19" s="1"/>
      <c r="E19" s="13"/>
      <c r="F19" s="1"/>
      <c r="G19" s="1"/>
      <c r="H19" s="1"/>
      <c r="I19" s="13"/>
      <c r="J19" s="1"/>
      <c r="K19" s="1"/>
      <c r="L19" s="1"/>
      <c r="M19" s="1"/>
      <c r="N19" s="1"/>
      <c r="O19" s="1"/>
      <c r="P19" s="1"/>
      <c r="Q19" s="1"/>
      <c r="R19" s="1"/>
      <c r="S19" s="11"/>
      <c r="T19" s="11"/>
    </row>
    <row r="20" spans="2:20" x14ac:dyDescent="0.2">
      <c r="B20" s="1"/>
      <c r="C20" s="1"/>
      <c r="D20" s="1"/>
      <c r="E20" s="1"/>
      <c r="F20" s="1"/>
      <c r="G20" s="1"/>
      <c r="H20" s="1"/>
      <c r="I20" s="13"/>
      <c r="J20" s="1"/>
      <c r="K20" s="1"/>
      <c r="L20" s="1"/>
      <c r="M20" s="1"/>
      <c r="N20" s="1"/>
      <c r="O20" s="1"/>
      <c r="P20" s="1"/>
      <c r="Q20" s="1"/>
      <c r="R20" s="1"/>
      <c r="S20" s="1"/>
      <c r="T20" s="12"/>
    </row>
    <row r="21" spans="2:20" x14ac:dyDescent="0.2">
      <c r="B21" s="1"/>
      <c r="C21" s="1"/>
      <c r="D21" s="1"/>
      <c r="E21" s="1"/>
      <c r="F21" s="1"/>
      <c r="G21" s="1"/>
      <c r="H21" s="1"/>
      <c r="I21" s="13"/>
      <c r="J21" s="1"/>
      <c r="K21" s="1"/>
      <c r="L21" s="1"/>
      <c r="M21" s="1"/>
      <c r="N21" s="1"/>
      <c r="O21" s="1"/>
      <c r="P21" s="1"/>
      <c r="Q21" s="1"/>
      <c r="R21" s="1"/>
      <c r="S21" s="1"/>
      <c r="T21" s="109"/>
    </row>
    <row r="22" spans="2:20" x14ac:dyDescent="0.2">
      <c r="B22" s="29"/>
      <c r="C22" s="29"/>
      <c r="D22" s="29"/>
      <c r="E22" s="29"/>
      <c r="F22" s="29"/>
      <c r="G22" s="29"/>
      <c r="H22" s="29"/>
      <c r="I22" s="41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</row>
    <row r="23" spans="2:20" x14ac:dyDescent="0.2">
      <c r="B23" s="29"/>
      <c r="C23" s="29"/>
      <c r="D23" s="29"/>
      <c r="E23" s="29"/>
      <c r="F23" s="29"/>
      <c r="G23" s="29"/>
      <c r="H23" s="29"/>
      <c r="I23" s="41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28"/>
  <sheetViews>
    <sheetView zoomScale="115" zoomScaleNormal="115" workbookViewId="0">
      <selection activeCell="B1" sqref="B1:T23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0.28515625" customWidth="1"/>
    <col min="20" max="20" width="13.85546875" customWidth="1"/>
  </cols>
  <sheetData>
    <row r="1" spans="2:25" s="2" customFormat="1" x14ac:dyDescent="0.2">
      <c r="C1" s="3"/>
      <c r="D1" s="4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13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11.25" x14ac:dyDescent="0.2">
      <c r="B8" s="173" t="s">
        <v>19</v>
      </c>
      <c r="C8" s="173"/>
      <c r="D8" s="10" t="s">
        <v>162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39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x14ac:dyDescent="0.2">
      <c r="B11" s="30">
        <v>1</v>
      </c>
      <c r="C11" s="30" t="s">
        <v>39</v>
      </c>
      <c r="D11" s="32" t="s">
        <v>227</v>
      </c>
      <c r="E11" s="33" t="s">
        <v>80</v>
      </c>
      <c r="F11" s="73"/>
      <c r="G11" s="73">
        <v>2</v>
      </c>
      <c r="H11" s="73"/>
      <c r="I11" s="30"/>
      <c r="J11" s="52"/>
      <c r="K11" s="53"/>
      <c r="L11" s="77"/>
      <c r="M11" s="77"/>
      <c r="N11" s="77">
        <v>2</v>
      </c>
      <c r="O11" s="52"/>
      <c r="P11" s="53"/>
      <c r="Q11" s="53">
        <v>2</v>
      </c>
      <c r="R11" s="52">
        <f>SUM(F11:Q11)</f>
        <v>6</v>
      </c>
      <c r="S11" s="54">
        <v>399</v>
      </c>
      <c r="T11" s="55">
        <f>S11*R11</f>
        <v>2394</v>
      </c>
    </row>
    <row r="12" spans="2:25" s="44" customFormat="1" x14ac:dyDescent="0.2">
      <c r="B12" s="30">
        <v>2</v>
      </c>
      <c r="C12" s="30" t="s">
        <v>39</v>
      </c>
      <c r="D12" s="32" t="s">
        <v>163</v>
      </c>
      <c r="E12" s="33" t="s">
        <v>42</v>
      </c>
      <c r="F12" s="73">
        <v>20</v>
      </c>
      <c r="G12" s="73"/>
      <c r="H12" s="73"/>
      <c r="I12" s="30"/>
      <c r="J12" s="30">
        <v>20</v>
      </c>
      <c r="K12" s="56"/>
      <c r="L12" s="73">
        <v>1</v>
      </c>
      <c r="M12" s="73"/>
      <c r="N12" s="73">
        <v>20</v>
      </c>
      <c r="O12" s="30"/>
      <c r="P12" s="56"/>
      <c r="Q12" s="56"/>
      <c r="R12" s="30">
        <f>+SUM(F12:Q12)</f>
        <v>61</v>
      </c>
      <c r="S12" s="57">
        <v>97.842283800000004</v>
      </c>
      <c r="T12" s="58">
        <f>+S12*R12</f>
        <v>5968.3793118000003</v>
      </c>
    </row>
    <row r="13" spans="2:25" s="44" customFormat="1" x14ac:dyDescent="0.2">
      <c r="B13" s="30">
        <v>3</v>
      </c>
      <c r="C13" s="30" t="s">
        <v>39</v>
      </c>
      <c r="D13" s="32" t="s">
        <v>164</v>
      </c>
      <c r="E13" s="33" t="s">
        <v>80</v>
      </c>
      <c r="F13" s="73">
        <v>20</v>
      </c>
      <c r="G13" s="73"/>
      <c r="H13" s="73"/>
      <c r="I13" s="30"/>
      <c r="J13" s="30">
        <v>20</v>
      </c>
      <c r="K13" s="56"/>
      <c r="L13" s="73"/>
      <c r="M13" s="73"/>
      <c r="N13" s="73">
        <v>20</v>
      </c>
      <c r="O13" s="30"/>
      <c r="P13" s="56"/>
      <c r="Q13" s="56"/>
      <c r="R13" s="30">
        <f>+SUM(F13:Q13)</f>
        <v>60</v>
      </c>
      <c r="S13" s="57">
        <v>49</v>
      </c>
      <c r="T13" s="58">
        <f>+S13*R13</f>
        <v>2940</v>
      </c>
    </row>
    <row r="14" spans="2:25" s="44" customFormat="1" x14ac:dyDescent="0.2">
      <c r="B14" s="30">
        <v>8</v>
      </c>
      <c r="C14" s="30" t="s">
        <v>39</v>
      </c>
      <c r="D14" s="32" t="s">
        <v>241</v>
      </c>
      <c r="E14" s="33" t="s">
        <v>52</v>
      </c>
      <c r="F14" s="73"/>
      <c r="G14" s="73">
        <v>1</v>
      </c>
      <c r="H14" s="73"/>
      <c r="I14" s="30"/>
      <c r="J14" s="30"/>
      <c r="K14" s="56"/>
      <c r="L14" s="73"/>
      <c r="M14" s="73"/>
      <c r="N14" s="73"/>
      <c r="O14" s="30"/>
      <c r="P14" s="56"/>
      <c r="Q14" s="56"/>
      <c r="R14" s="30">
        <f>+SUM(F14:Q14)</f>
        <v>1</v>
      </c>
      <c r="S14" s="57">
        <v>5939</v>
      </c>
      <c r="T14" s="58">
        <f t="shared" ref="T14:T15" si="0">+S14*R14</f>
        <v>5939</v>
      </c>
    </row>
    <row r="15" spans="2:25" s="44" customFormat="1" x14ac:dyDescent="0.2">
      <c r="B15" s="30"/>
      <c r="C15" s="30"/>
      <c r="D15" s="32"/>
      <c r="E15" s="33"/>
      <c r="F15" s="73"/>
      <c r="G15" s="73"/>
      <c r="H15" s="73"/>
      <c r="I15" s="30"/>
      <c r="J15" s="30"/>
      <c r="K15" s="56"/>
      <c r="L15" s="73"/>
      <c r="M15" s="73"/>
      <c r="N15" s="73"/>
      <c r="O15" s="30"/>
      <c r="P15" s="56"/>
      <c r="Q15" s="56"/>
      <c r="R15" s="30"/>
      <c r="S15" s="57"/>
      <c r="T15" s="58">
        <f t="shared" si="0"/>
        <v>0</v>
      </c>
    </row>
    <row r="16" spans="2:25" s="44" customFormat="1" x14ac:dyDescent="0.2">
      <c r="B16" s="30"/>
      <c r="C16" s="30"/>
      <c r="D16" s="32"/>
      <c r="E16" s="33"/>
      <c r="F16" s="73"/>
      <c r="G16" s="73"/>
      <c r="H16" s="73"/>
      <c r="I16" s="30"/>
      <c r="J16" s="30"/>
      <c r="K16" s="56"/>
      <c r="L16" s="73"/>
      <c r="M16" s="73"/>
      <c r="N16" s="73"/>
      <c r="O16" s="30"/>
      <c r="P16" s="56"/>
      <c r="Q16" s="56"/>
      <c r="R16" s="30"/>
      <c r="S16" s="57"/>
      <c r="T16" s="58"/>
    </row>
    <row r="17" spans="2:20" s="44" customFormat="1" x14ac:dyDescent="0.2">
      <c r="B17" s="30"/>
      <c r="C17" s="30"/>
      <c r="D17" s="32"/>
      <c r="E17" s="33"/>
      <c r="F17" s="73"/>
      <c r="G17" s="73"/>
      <c r="H17" s="73"/>
      <c r="I17" s="30"/>
      <c r="J17" s="30"/>
      <c r="K17" s="56"/>
      <c r="L17" s="73"/>
      <c r="M17" s="73"/>
      <c r="N17" s="73"/>
      <c r="O17" s="30"/>
      <c r="P17" s="56"/>
      <c r="Q17" s="56"/>
      <c r="R17" s="30"/>
      <c r="S17" s="57"/>
      <c r="T17" s="58"/>
    </row>
    <row r="18" spans="2:20" s="44" customFormat="1" x14ac:dyDescent="0.2">
      <c r="B18" s="30"/>
      <c r="C18" s="30"/>
      <c r="D18" s="32"/>
      <c r="E18" s="33"/>
      <c r="F18" s="73"/>
      <c r="G18" s="73"/>
      <c r="H18" s="73"/>
      <c r="I18" s="30"/>
      <c r="J18" s="30"/>
      <c r="K18" s="56"/>
      <c r="L18" s="73"/>
      <c r="M18" s="73"/>
      <c r="N18" s="73"/>
      <c r="O18" s="30"/>
      <c r="P18" s="56"/>
      <c r="Q18" s="56"/>
      <c r="R18" s="30"/>
      <c r="S18" s="57"/>
      <c r="T18" s="58">
        <f>+S18*R18</f>
        <v>0</v>
      </c>
    </row>
    <row r="19" spans="2:20" s="44" customFormat="1" x14ac:dyDescent="0.2">
      <c r="B19" s="30"/>
      <c r="C19" s="30"/>
      <c r="D19" s="32"/>
      <c r="E19" s="33"/>
      <c r="F19" s="73"/>
      <c r="G19" s="73"/>
      <c r="H19" s="73"/>
      <c r="I19" s="30"/>
      <c r="J19" s="30"/>
      <c r="K19" s="56"/>
      <c r="L19" s="73"/>
      <c r="M19" s="73"/>
      <c r="N19" s="73"/>
      <c r="O19" s="30"/>
      <c r="P19" s="56"/>
      <c r="Q19" s="56"/>
      <c r="R19" s="30"/>
      <c r="S19" s="57"/>
      <c r="T19" s="58">
        <f t="shared" ref="T19" si="1">+S19*R19</f>
        <v>0</v>
      </c>
    </row>
    <row r="20" spans="2:20" x14ac:dyDescent="0.2">
      <c r="B20" s="30"/>
      <c r="C20" s="7"/>
      <c r="D20" s="32"/>
      <c r="E20" s="33"/>
      <c r="F20" s="82"/>
      <c r="G20" s="73"/>
      <c r="H20" s="82"/>
      <c r="I20" s="7"/>
      <c r="J20" s="7"/>
      <c r="K20" s="8"/>
      <c r="L20" s="82"/>
      <c r="M20" s="83"/>
      <c r="N20" s="82"/>
      <c r="O20" s="8"/>
      <c r="P20" s="8"/>
      <c r="Q20" s="8"/>
      <c r="R20" s="7"/>
      <c r="S20" s="9"/>
      <c r="T20" s="34"/>
    </row>
    <row r="21" spans="2:20" ht="13.5" thickBot="1" x14ac:dyDescent="0.25">
      <c r="B21" s="16"/>
      <c r="C21" s="17"/>
      <c r="D21" s="17"/>
      <c r="E21" s="17"/>
      <c r="F21" s="84"/>
      <c r="G21" s="85"/>
      <c r="H21" s="84"/>
      <c r="I21" s="17"/>
      <c r="J21" s="17"/>
      <c r="K21" s="18"/>
      <c r="L21" s="84"/>
      <c r="M21" s="85"/>
      <c r="N21" s="84"/>
      <c r="O21" s="18"/>
      <c r="P21" s="18"/>
      <c r="Q21" s="18"/>
      <c r="R21" s="17"/>
      <c r="S21" s="19"/>
      <c r="T21" s="20"/>
    </row>
    <row r="22" spans="2:20" x14ac:dyDescent="0.2">
      <c r="B22" s="13"/>
      <c r="C22" s="13"/>
      <c r="D22" s="1"/>
      <c r="E22" s="13"/>
      <c r="F22" s="1"/>
      <c r="G22" s="1"/>
      <c r="H22" s="1"/>
      <c r="I22" s="13"/>
      <c r="J22" s="1"/>
      <c r="K22" s="1"/>
      <c r="L22" s="1"/>
      <c r="M22" s="1"/>
      <c r="N22" s="1"/>
      <c r="O22" s="1"/>
      <c r="P22" s="1"/>
      <c r="Q22" s="1"/>
      <c r="R22" s="1"/>
      <c r="S22" s="11" t="s">
        <v>18</v>
      </c>
      <c r="T22" s="26">
        <f>+SUM(T11:T21)*0.16</f>
        <v>2758.620689888</v>
      </c>
    </row>
    <row r="23" spans="2:20" x14ac:dyDescent="0.2">
      <c r="B23" s="13"/>
      <c r="C23" s="13"/>
      <c r="D23" s="1"/>
      <c r="E23" s="13"/>
      <c r="F23" s="1"/>
      <c r="G23" s="1"/>
      <c r="H23" s="1"/>
      <c r="I23" s="13"/>
      <c r="J23" s="1"/>
      <c r="K23" s="1"/>
      <c r="L23" s="1"/>
      <c r="M23" s="1"/>
      <c r="N23" s="1"/>
      <c r="O23" s="1"/>
      <c r="P23" s="1"/>
      <c r="Q23" s="1"/>
      <c r="R23" s="1"/>
      <c r="S23" s="27" t="s">
        <v>17</v>
      </c>
      <c r="T23" s="28">
        <f>SUM(T11:T22)</f>
        <v>20000.000001688</v>
      </c>
    </row>
    <row r="24" spans="2:20" x14ac:dyDescent="0.2">
      <c r="B24" s="13"/>
      <c r="C24" s="13"/>
      <c r="D24" s="1"/>
      <c r="E24" s="13"/>
      <c r="F24" s="1"/>
      <c r="G24" s="1"/>
      <c r="H24" s="1"/>
      <c r="I24" s="112"/>
      <c r="J24" s="113"/>
      <c r="K24" s="113"/>
      <c r="L24" s="1"/>
      <c r="M24" s="1"/>
      <c r="N24" s="1"/>
      <c r="O24" s="1"/>
      <c r="P24" s="1"/>
      <c r="Q24" s="1"/>
      <c r="R24" s="1"/>
      <c r="S24" s="11"/>
      <c r="T24" s="11"/>
    </row>
    <row r="25" spans="2:20" x14ac:dyDescent="0.2">
      <c r="B25" s="1"/>
      <c r="C25" s="1"/>
      <c r="D25" s="1"/>
      <c r="E25" s="1"/>
      <c r="F25" s="1"/>
      <c r="G25" s="1"/>
      <c r="H25" s="1"/>
      <c r="I25" s="13"/>
      <c r="J25" s="1"/>
      <c r="K25" s="1"/>
      <c r="L25" s="1"/>
      <c r="M25" s="1"/>
      <c r="N25" s="1"/>
      <c r="O25" s="1"/>
      <c r="P25" s="1"/>
      <c r="Q25" s="1"/>
      <c r="R25" s="1"/>
      <c r="S25" s="1"/>
      <c r="T25" s="12"/>
    </row>
    <row r="26" spans="2:20" x14ac:dyDescent="0.2">
      <c r="B26" s="1"/>
      <c r="C26" s="1"/>
      <c r="D26" s="1"/>
      <c r="E26" s="1"/>
      <c r="F26" s="1"/>
      <c r="G26" s="1"/>
      <c r="H26" s="1"/>
      <c r="I26" s="13"/>
      <c r="J26" s="1"/>
      <c r="K26" s="1"/>
      <c r="L26" s="1"/>
      <c r="M26" s="1"/>
      <c r="N26" s="1"/>
      <c r="O26" s="1"/>
      <c r="P26" s="1"/>
      <c r="Q26" s="1"/>
      <c r="R26" s="1"/>
      <c r="S26" s="1"/>
      <c r="T26" s="109"/>
    </row>
    <row r="27" spans="2:20" x14ac:dyDescent="0.2">
      <c r="B27" s="29"/>
      <c r="C27" s="29"/>
      <c r="D27" s="29"/>
      <c r="E27" s="29"/>
      <c r="F27" s="29"/>
      <c r="G27" s="29"/>
      <c r="H27" s="29"/>
      <c r="I27" s="41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</row>
    <row r="28" spans="2:20" x14ac:dyDescent="0.2">
      <c r="B28" s="29"/>
      <c r="C28" s="29"/>
      <c r="D28" s="29"/>
      <c r="E28" s="29"/>
      <c r="F28" s="29"/>
      <c r="G28" s="29"/>
      <c r="H28" s="29"/>
      <c r="I28" s="41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28"/>
  <sheetViews>
    <sheetView topLeftCell="B1" zoomScale="115" zoomScaleNormal="115" workbookViewId="0">
      <selection activeCell="B1" sqref="B1:T24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0.28515625" customWidth="1"/>
    <col min="20" max="20" width="13.85546875" customWidth="1"/>
  </cols>
  <sheetData>
    <row r="1" spans="2:25" s="2" customFormat="1" x14ac:dyDescent="0.2">
      <c r="C1" s="3"/>
      <c r="D1" s="4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13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11.25" x14ac:dyDescent="0.2">
      <c r="B8" s="173" t="s">
        <v>19</v>
      </c>
      <c r="C8" s="173"/>
      <c r="D8" s="10" t="s">
        <v>167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39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x14ac:dyDescent="0.2">
      <c r="B11" s="30">
        <v>1</v>
      </c>
      <c r="C11" s="30" t="s">
        <v>39</v>
      </c>
      <c r="D11" s="32" t="s">
        <v>230</v>
      </c>
      <c r="E11" s="33" t="s">
        <v>52</v>
      </c>
      <c r="F11" s="73"/>
      <c r="G11" s="73">
        <v>9</v>
      </c>
      <c r="H11" s="73"/>
      <c r="I11" s="30"/>
      <c r="J11" s="52"/>
      <c r="K11" s="53"/>
      <c r="L11" s="77">
        <v>8</v>
      </c>
      <c r="M11" s="77"/>
      <c r="N11" s="77"/>
      <c r="O11" s="52"/>
      <c r="P11" s="53">
        <v>8</v>
      </c>
      <c r="Q11" s="53"/>
      <c r="R11" s="52">
        <f>SUM(F11:Q11)</f>
        <v>25</v>
      </c>
      <c r="S11" s="54">
        <v>41</v>
      </c>
      <c r="T11" s="55">
        <f>S11*R11</f>
        <v>1025</v>
      </c>
    </row>
    <row r="12" spans="2:25" s="44" customFormat="1" x14ac:dyDescent="0.2">
      <c r="B12" s="30">
        <v>2</v>
      </c>
      <c r="C12" s="30" t="s">
        <v>39</v>
      </c>
      <c r="D12" s="32" t="s">
        <v>231</v>
      </c>
      <c r="E12" s="33" t="s">
        <v>52</v>
      </c>
      <c r="F12" s="73"/>
      <c r="G12" s="73">
        <v>15</v>
      </c>
      <c r="H12" s="73"/>
      <c r="I12" s="30"/>
      <c r="J12" s="30"/>
      <c r="K12" s="56"/>
      <c r="L12" s="73"/>
      <c r="M12" s="73"/>
      <c r="N12" s="73"/>
      <c r="O12" s="30"/>
      <c r="P12" s="56"/>
      <c r="Q12" s="56"/>
      <c r="R12" s="30">
        <f>+SUM(F12:Q12)</f>
        <v>15</v>
      </c>
      <c r="S12" s="57">
        <v>219.022989</v>
      </c>
      <c r="T12" s="58">
        <f>+S12*R12</f>
        <v>3285.3448349999999</v>
      </c>
    </row>
    <row r="13" spans="2:25" s="44" customFormat="1" x14ac:dyDescent="0.2">
      <c r="B13" s="30"/>
      <c r="C13" s="30"/>
      <c r="D13" s="32"/>
      <c r="E13" s="33"/>
      <c r="F13" s="73"/>
      <c r="G13" s="73"/>
      <c r="H13" s="73"/>
      <c r="I13" s="30"/>
      <c r="J13" s="30"/>
      <c r="K13" s="56"/>
      <c r="L13" s="73"/>
      <c r="M13" s="73"/>
      <c r="N13" s="73"/>
      <c r="O13" s="30"/>
      <c r="P13" s="56"/>
      <c r="Q13" s="56"/>
      <c r="R13" s="30"/>
      <c r="S13" s="57"/>
      <c r="T13" s="58">
        <f>+S13*R13</f>
        <v>0</v>
      </c>
    </row>
    <row r="14" spans="2:25" s="44" customFormat="1" x14ac:dyDescent="0.2">
      <c r="B14" s="30"/>
      <c r="C14" s="30"/>
      <c r="D14" s="32"/>
      <c r="E14" s="33"/>
      <c r="F14" s="73"/>
      <c r="G14" s="73"/>
      <c r="H14" s="73"/>
      <c r="I14" s="30"/>
      <c r="J14" s="30"/>
      <c r="K14" s="56"/>
      <c r="L14" s="73"/>
      <c r="M14" s="73"/>
      <c r="N14" s="73"/>
      <c r="O14" s="30"/>
      <c r="P14" s="56"/>
      <c r="Q14" s="56"/>
      <c r="R14" s="30"/>
      <c r="S14" s="57"/>
      <c r="T14" s="58"/>
    </row>
    <row r="15" spans="2:25" s="44" customFormat="1" x14ac:dyDescent="0.2">
      <c r="B15" s="30"/>
      <c r="C15" s="30"/>
      <c r="D15" s="32"/>
      <c r="E15" s="33"/>
      <c r="F15" s="73"/>
      <c r="G15" s="73"/>
      <c r="H15" s="73"/>
      <c r="I15" s="30"/>
      <c r="J15" s="30"/>
      <c r="K15" s="56"/>
      <c r="L15" s="73"/>
      <c r="M15" s="73"/>
      <c r="N15" s="73"/>
      <c r="O15" s="30"/>
      <c r="P15" s="56"/>
      <c r="Q15" s="56"/>
      <c r="R15" s="30"/>
      <c r="S15" s="57"/>
      <c r="T15" s="58"/>
    </row>
    <row r="16" spans="2:25" s="44" customFormat="1" x14ac:dyDescent="0.2">
      <c r="B16" s="30"/>
      <c r="C16" s="30"/>
      <c r="D16" s="32"/>
      <c r="E16" s="33"/>
      <c r="F16" s="73"/>
      <c r="G16" s="73"/>
      <c r="H16" s="73"/>
      <c r="I16" s="30"/>
      <c r="J16" s="30"/>
      <c r="K16" s="56"/>
      <c r="L16" s="73"/>
      <c r="M16" s="73"/>
      <c r="N16" s="73"/>
      <c r="O16" s="30"/>
      <c r="P16" s="56"/>
      <c r="Q16" s="56"/>
      <c r="R16" s="30"/>
      <c r="S16" s="57"/>
      <c r="T16" s="58"/>
    </row>
    <row r="17" spans="2:20" s="44" customFormat="1" x14ac:dyDescent="0.2">
      <c r="B17" s="30"/>
      <c r="C17" s="30"/>
      <c r="D17" s="32"/>
      <c r="E17" s="33"/>
      <c r="F17" s="73"/>
      <c r="G17" s="73"/>
      <c r="H17" s="73"/>
      <c r="I17" s="30"/>
      <c r="J17" s="30"/>
      <c r="K17" s="56"/>
      <c r="L17" s="73"/>
      <c r="M17" s="73"/>
      <c r="N17" s="73"/>
      <c r="O17" s="30"/>
      <c r="P17" s="56"/>
      <c r="Q17" s="56"/>
      <c r="R17" s="30"/>
      <c r="S17" s="57"/>
      <c r="T17" s="58"/>
    </row>
    <row r="18" spans="2:20" s="44" customFormat="1" x14ac:dyDescent="0.2">
      <c r="B18" s="30"/>
      <c r="C18" s="30"/>
      <c r="D18" s="32"/>
      <c r="E18" s="33"/>
      <c r="F18" s="73"/>
      <c r="G18" s="73"/>
      <c r="H18" s="73"/>
      <c r="I18" s="30"/>
      <c r="J18" s="30"/>
      <c r="K18" s="56"/>
      <c r="L18" s="73"/>
      <c r="M18" s="73"/>
      <c r="N18" s="73"/>
      <c r="O18" s="30"/>
      <c r="P18" s="56"/>
      <c r="Q18" s="56"/>
      <c r="R18" s="30"/>
      <c r="S18" s="57"/>
      <c r="T18" s="58">
        <f>+S18*R18</f>
        <v>0</v>
      </c>
    </row>
    <row r="19" spans="2:20" s="44" customFormat="1" x14ac:dyDescent="0.2">
      <c r="B19" s="30"/>
      <c r="C19" s="30"/>
      <c r="D19" s="32"/>
      <c r="E19" s="33"/>
      <c r="F19" s="73"/>
      <c r="G19" s="73"/>
      <c r="H19" s="73"/>
      <c r="I19" s="30"/>
      <c r="J19" s="30"/>
      <c r="K19" s="56"/>
      <c r="L19" s="73"/>
      <c r="M19" s="73"/>
      <c r="N19" s="73"/>
      <c r="O19" s="30"/>
      <c r="P19" s="56"/>
      <c r="Q19" s="56"/>
      <c r="R19" s="30"/>
      <c r="S19" s="57"/>
      <c r="T19" s="58">
        <f t="shared" ref="T19" si="0">+S19*R19</f>
        <v>0</v>
      </c>
    </row>
    <row r="20" spans="2:20" x14ac:dyDescent="0.2">
      <c r="B20" s="30"/>
      <c r="C20" s="7"/>
      <c r="D20" s="32"/>
      <c r="E20" s="33"/>
      <c r="F20" s="82"/>
      <c r="G20" s="73"/>
      <c r="H20" s="82"/>
      <c r="I20" s="7"/>
      <c r="J20" s="7"/>
      <c r="K20" s="8"/>
      <c r="L20" s="82"/>
      <c r="M20" s="83"/>
      <c r="N20" s="82"/>
      <c r="O20" s="8"/>
      <c r="P20" s="8"/>
      <c r="Q20" s="8"/>
      <c r="R20" s="7"/>
      <c r="S20" s="9"/>
      <c r="T20" s="34"/>
    </row>
    <row r="21" spans="2:20" ht="13.5" thickBot="1" x14ac:dyDescent="0.25">
      <c r="B21" s="16"/>
      <c r="C21" s="17"/>
      <c r="D21" s="17"/>
      <c r="E21" s="17"/>
      <c r="F21" s="84"/>
      <c r="G21" s="85"/>
      <c r="H21" s="84"/>
      <c r="I21" s="17"/>
      <c r="J21" s="17"/>
      <c r="K21" s="18"/>
      <c r="L21" s="84"/>
      <c r="M21" s="85"/>
      <c r="N21" s="84"/>
      <c r="O21" s="18"/>
      <c r="P21" s="18"/>
      <c r="Q21" s="18"/>
      <c r="R21" s="17"/>
      <c r="S21" s="19"/>
      <c r="T21" s="20"/>
    </row>
    <row r="22" spans="2:20" x14ac:dyDescent="0.2">
      <c r="B22" s="13"/>
      <c r="C22" s="13"/>
      <c r="D22" s="1"/>
      <c r="E22" s="13"/>
      <c r="F22" s="1"/>
      <c r="G22" s="1"/>
      <c r="H22" s="1"/>
      <c r="I22" s="13"/>
      <c r="J22" s="1"/>
      <c r="K22" s="1"/>
      <c r="L22" s="1"/>
      <c r="M22" s="1"/>
      <c r="N22" s="1"/>
      <c r="O22" s="1"/>
      <c r="P22" s="1"/>
      <c r="Q22" s="1"/>
      <c r="R22" s="1"/>
      <c r="S22" s="11" t="s">
        <v>18</v>
      </c>
      <c r="T22" s="26">
        <f>+SUM(T11:T21)*0.16</f>
        <v>689.65517360000001</v>
      </c>
    </row>
    <row r="23" spans="2:20" x14ac:dyDescent="0.2">
      <c r="B23" s="13"/>
      <c r="C23" s="13"/>
      <c r="D23" s="1"/>
      <c r="E23" s="13"/>
      <c r="F23" s="1"/>
      <c r="G23" s="1"/>
      <c r="H23" s="1"/>
      <c r="I23" s="13"/>
      <c r="J23" s="1"/>
      <c r="K23" s="1"/>
      <c r="L23" s="1"/>
      <c r="M23" s="1"/>
      <c r="N23" s="1"/>
      <c r="O23" s="1"/>
      <c r="P23" s="1"/>
      <c r="Q23" s="1"/>
      <c r="R23" s="1"/>
      <c r="S23" s="27" t="s">
        <v>17</v>
      </c>
      <c r="T23" s="28">
        <f>SUM(T11:T22)</f>
        <v>5000.0000086</v>
      </c>
    </row>
    <row r="24" spans="2:20" x14ac:dyDescent="0.2">
      <c r="B24" s="13"/>
      <c r="C24" s="13"/>
      <c r="D24" s="1"/>
      <c r="E24" s="13"/>
      <c r="F24" s="1"/>
      <c r="G24" s="1"/>
      <c r="H24" s="1"/>
      <c r="I24" s="112"/>
      <c r="J24" s="113"/>
      <c r="K24" s="113"/>
      <c r="L24" s="1"/>
      <c r="M24" s="1"/>
      <c r="N24" s="1"/>
      <c r="O24" s="1"/>
      <c r="P24" s="1"/>
      <c r="Q24" s="1"/>
      <c r="R24" s="1"/>
      <c r="S24" s="11"/>
      <c r="T24" s="11"/>
    </row>
    <row r="25" spans="2:20" x14ac:dyDescent="0.2">
      <c r="B25" s="1"/>
      <c r="C25" s="1"/>
      <c r="D25" s="1"/>
      <c r="E25" s="1"/>
      <c r="F25" s="1"/>
      <c r="G25" s="1"/>
      <c r="H25" s="1"/>
      <c r="I25" s="13"/>
      <c r="J25" s="1"/>
      <c r="K25" s="1"/>
      <c r="L25" s="1"/>
      <c r="M25" s="1"/>
      <c r="N25" s="1"/>
      <c r="O25" s="1"/>
      <c r="P25" s="1"/>
      <c r="Q25" s="1"/>
      <c r="R25" s="1"/>
      <c r="S25" s="1"/>
      <c r="T25" s="12"/>
    </row>
    <row r="26" spans="2:20" x14ac:dyDescent="0.2">
      <c r="B26" s="1"/>
      <c r="C26" s="1"/>
      <c r="D26" s="1"/>
      <c r="E26" s="1"/>
      <c r="F26" s="1"/>
      <c r="G26" s="1"/>
      <c r="H26" s="1"/>
      <c r="I26" s="13"/>
      <c r="J26" s="1"/>
      <c r="K26" s="1"/>
      <c r="L26" s="1"/>
      <c r="M26" s="1"/>
      <c r="N26" s="1"/>
      <c r="O26" s="1"/>
      <c r="P26" s="1"/>
      <c r="Q26" s="1"/>
      <c r="R26" s="1"/>
      <c r="S26" s="1"/>
      <c r="T26" s="109"/>
    </row>
    <row r="27" spans="2:20" x14ac:dyDescent="0.2">
      <c r="B27" s="29"/>
      <c r="C27" s="29"/>
      <c r="D27" s="29"/>
      <c r="E27" s="29"/>
      <c r="F27" s="29"/>
      <c r="G27" s="29"/>
      <c r="H27" s="29"/>
      <c r="I27" s="41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</row>
    <row r="28" spans="2:20" x14ac:dyDescent="0.2">
      <c r="B28" s="29"/>
      <c r="C28" s="29"/>
      <c r="D28" s="29"/>
      <c r="E28" s="29"/>
      <c r="F28" s="29"/>
      <c r="G28" s="29"/>
      <c r="H28" s="29"/>
      <c r="I28" s="41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3"/>
  <sheetViews>
    <sheetView zoomScale="115" zoomScaleNormal="115" workbookViewId="0">
      <selection activeCell="B2" sqref="B2:T29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0.28515625" customWidth="1"/>
    <col min="20" max="20" width="13.85546875" customWidth="1"/>
  </cols>
  <sheetData>
    <row r="1" spans="2:25" s="2" customFormat="1" x14ac:dyDescent="0.2">
      <c r="C1" s="3"/>
      <c r="D1" s="4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13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11.25" x14ac:dyDescent="0.2">
      <c r="B8" s="173" t="s">
        <v>19</v>
      </c>
      <c r="C8" s="173"/>
      <c r="D8" s="10" t="s">
        <v>98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39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x14ac:dyDescent="0.2">
      <c r="B11" s="30">
        <v>1</v>
      </c>
      <c r="C11" s="30" t="s">
        <v>39</v>
      </c>
      <c r="D11" s="32" t="s">
        <v>99</v>
      </c>
      <c r="E11" s="33" t="s">
        <v>52</v>
      </c>
      <c r="F11" s="73"/>
      <c r="G11" s="73"/>
      <c r="H11" s="73"/>
      <c r="I11" s="30"/>
      <c r="J11" s="52"/>
      <c r="K11" s="53"/>
      <c r="L11" s="77">
        <v>1</v>
      </c>
      <c r="M11" s="77"/>
      <c r="N11" s="77"/>
      <c r="O11" s="52"/>
      <c r="P11" s="53"/>
      <c r="Q11" s="53"/>
      <c r="R11" s="52">
        <f>SUM(F11:Q11)</f>
        <v>1</v>
      </c>
      <c r="S11" s="54">
        <v>1105.99</v>
      </c>
      <c r="T11" s="55">
        <f>S11*R11</f>
        <v>1105.99</v>
      </c>
    </row>
    <row r="12" spans="2:25" s="44" customFormat="1" x14ac:dyDescent="0.2">
      <c r="B12" s="30">
        <v>2</v>
      </c>
      <c r="C12" s="30" t="s">
        <v>39</v>
      </c>
      <c r="D12" s="32" t="s">
        <v>232</v>
      </c>
      <c r="E12" s="33" t="s">
        <v>52</v>
      </c>
      <c r="F12" s="73"/>
      <c r="G12" s="73"/>
      <c r="H12" s="73">
        <v>2</v>
      </c>
      <c r="I12" s="30"/>
      <c r="J12" s="30"/>
      <c r="K12" s="56"/>
      <c r="L12" s="73"/>
      <c r="M12" s="73"/>
      <c r="N12" s="73"/>
      <c r="O12" s="30"/>
      <c r="P12" s="56"/>
      <c r="Q12" s="56"/>
      <c r="R12" s="30">
        <f>+SUM(F12:Q12)</f>
        <v>2</v>
      </c>
      <c r="S12" s="57">
        <v>5912.5215500000004</v>
      </c>
      <c r="T12" s="58">
        <f>+S12*R12</f>
        <v>11825.043100000001</v>
      </c>
    </row>
    <row r="13" spans="2:25" s="44" customFormat="1" x14ac:dyDescent="0.2">
      <c r="B13" s="30"/>
      <c r="C13" s="30"/>
      <c r="D13" s="32"/>
      <c r="E13" s="33"/>
      <c r="F13" s="73"/>
      <c r="G13" s="73"/>
      <c r="H13" s="73"/>
      <c r="I13" s="30"/>
      <c r="J13" s="30"/>
      <c r="K13" s="56"/>
      <c r="L13" s="73"/>
      <c r="M13" s="73"/>
      <c r="N13" s="73"/>
      <c r="O13" s="30"/>
      <c r="P13" s="56"/>
      <c r="Q13" s="56"/>
      <c r="R13" s="30"/>
      <c r="S13" s="57"/>
      <c r="T13" s="58">
        <f>+S13*R13</f>
        <v>0</v>
      </c>
    </row>
    <row r="14" spans="2:25" s="44" customFormat="1" x14ac:dyDescent="0.2">
      <c r="B14" s="30"/>
      <c r="C14" s="30"/>
      <c r="D14" s="32"/>
      <c r="E14" s="33"/>
      <c r="F14" s="73"/>
      <c r="G14" s="73"/>
      <c r="H14" s="73"/>
      <c r="I14" s="30"/>
      <c r="J14" s="30"/>
      <c r="K14" s="56"/>
      <c r="L14" s="73"/>
      <c r="M14" s="73"/>
      <c r="N14" s="73"/>
      <c r="O14" s="30"/>
      <c r="P14" s="56"/>
      <c r="Q14" s="56"/>
      <c r="R14" s="30"/>
      <c r="S14" s="57"/>
      <c r="T14" s="58">
        <f>+S14*R14</f>
        <v>0</v>
      </c>
    </row>
    <row r="15" spans="2:25" s="44" customFormat="1" x14ac:dyDescent="0.2">
      <c r="B15" s="30"/>
      <c r="C15" s="30"/>
      <c r="D15" s="32"/>
      <c r="E15" s="33"/>
      <c r="F15" s="73"/>
      <c r="G15" s="73"/>
      <c r="H15" s="73"/>
      <c r="I15" s="30"/>
      <c r="J15" s="30"/>
      <c r="K15" s="56"/>
      <c r="L15" s="73"/>
      <c r="M15" s="73"/>
      <c r="N15" s="73"/>
      <c r="O15" s="30"/>
      <c r="P15" s="56"/>
      <c r="Q15" s="56"/>
      <c r="R15" s="30"/>
      <c r="S15" s="57"/>
      <c r="T15" s="58">
        <f t="shared" ref="T15:T24" si="0">+S15*R15</f>
        <v>0</v>
      </c>
    </row>
    <row r="16" spans="2:25" s="44" customFormat="1" x14ac:dyDescent="0.2">
      <c r="B16" s="30"/>
      <c r="C16" s="30"/>
      <c r="D16" s="32"/>
      <c r="E16" s="33"/>
      <c r="F16" s="73"/>
      <c r="G16" s="73"/>
      <c r="H16" s="73"/>
      <c r="I16" s="30"/>
      <c r="J16" s="30"/>
      <c r="K16" s="56"/>
      <c r="L16" s="73"/>
      <c r="M16" s="73"/>
      <c r="N16" s="73"/>
      <c r="O16" s="30"/>
      <c r="P16" s="56"/>
      <c r="Q16" s="56"/>
      <c r="R16" s="30"/>
      <c r="S16" s="57"/>
      <c r="T16" s="58">
        <f t="shared" si="0"/>
        <v>0</v>
      </c>
    </row>
    <row r="17" spans="2:20" s="44" customFormat="1" x14ac:dyDescent="0.2">
      <c r="B17" s="30"/>
      <c r="C17" s="30"/>
      <c r="D17" s="32"/>
      <c r="E17" s="33"/>
      <c r="F17" s="73"/>
      <c r="G17" s="73"/>
      <c r="H17" s="73"/>
      <c r="I17" s="30"/>
      <c r="J17" s="30"/>
      <c r="K17" s="56"/>
      <c r="L17" s="73"/>
      <c r="M17" s="73"/>
      <c r="N17" s="73"/>
      <c r="O17" s="30"/>
      <c r="P17" s="56"/>
      <c r="Q17" s="56"/>
      <c r="R17" s="30"/>
      <c r="S17" s="57"/>
      <c r="T17" s="58">
        <f t="shared" si="0"/>
        <v>0</v>
      </c>
    </row>
    <row r="18" spans="2:20" s="44" customFormat="1" x14ac:dyDescent="0.2">
      <c r="B18" s="30"/>
      <c r="C18" s="30"/>
      <c r="D18" s="32"/>
      <c r="E18" s="33"/>
      <c r="F18" s="73"/>
      <c r="G18" s="73"/>
      <c r="H18" s="73"/>
      <c r="I18" s="30"/>
      <c r="J18" s="30"/>
      <c r="K18" s="56"/>
      <c r="L18" s="73"/>
      <c r="M18" s="73"/>
      <c r="N18" s="73"/>
      <c r="O18" s="30"/>
      <c r="P18" s="56"/>
      <c r="Q18" s="56"/>
      <c r="R18" s="30"/>
      <c r="S18" s="57"/>
      <c r="T18" s="58">
        <f t="shared" si="0"/>
        <v>0</v>
      </c>
    </row>
    <row r="19" spans="2:20" s="44" customFormat="1" x14ac:dyDescent="0.2">
      <c r="B19" s="30"/>
      <c r="C19" s="30"/>
      <c r="D19" s="32"/>
      <c r="E19" s="33"/>
      <c r="F19" s="73"/>
      <c r="G19" s="73"/>
      <c r="H19" s="73"/>
      <c r="I19" s="30"/>
      <c r="J19" s="30"/>
      <c r="K19" s="56"/>
      <c r="L19" s="73"/>
      <c r="M19" s="73"/>
      <c r="N19" s="73"/>
      <c r="O19" s="30"/>
      <c r="P19" s="56"/>
      <c r="Q19" s="56"/>
      <c r="R19" s="30"/>
      <c r="S19" s="57"/>
      <c r="T19" s="58">
        <f t="shared" si="0"/>
        <v>0</v>
      </c>
    </row>
    <row r="20" spans="2:20" s="44" customFormat="1" x14ac:dyDescent="0.2">
      <c r="B20" s="30"/>
      <c r="C20" s="30"/>
      <c r="D20" s="32"/>
      <c r="E20" s="33"/>
      <c r="F20" s="73"/>
      <c r="G20" s="73"/>
      <c r="H20" s="73"/>
      <c r="I20" s="30"/>
      <c r="J20" s="30"/>
      <c r="K20" s="56"/>
      <c r="L20" s="73"/>
      <c r="M20" s="73"/>
      <c r="N20" s="73"/>
      <c r="O20" s="30"/>
      <c r="P20" s="56"/>
      <c r="Q20" s="56"/>
      <c r="R20" s="30"/>
      <c r="S20" s="57"/>
      <c r="T20" s="58">
        <f t="shared" si="0"/>
        <v>0</v>
      </c>
    </row>
    <row r="21" spans="2:20" s="44" customFormat="1" x14ac:dyDescent="0.2">
      <c r="B21" s="30"/>
      <c r="C21" s="30"/>
      <c r="D21" s="31"/>
      <c r="E21" s="33"/>
      <c r="F21" s="73"/>
      <c r="G21" s="73"/>
      <c r="H21" s="73"/>
      <c r="I21" s="30"/>
      <c r="J21" s="30"/>
      <c r="K21" s="56"/>
      <c r="L21" s="73"/>
      <c r="M21" s="73"/>
      <c r="N21" s="73"/>
      <c r="O21" s="30"/>
      <c r="P21" s="56"/>
      <c r="Q21" s="56"/>
      <c r="R21" s="30"/>
      <c r="S21" s="57"/>
      <c r="T21" s="58">
        <f t="shared" si="0"/>
        <v>0</v>
      </c>
    </row>
    <row r="22" spans="2:20" s="44" customFormat="1" x14ac:dyDescent="0.2">
      <c r="B22" s="30"/>
      <c r="C22" s="30"/>
      <c r="D22" s="31"/>
      <c r="E22" s="33"/>
      <c r="F22" s="73"/>
      <c r="G22" s="73"/>
      <c r="H22" s="73"/>
      <c r="I22" s="30"/>
      <c r="J22" s="30"/>
      <c r="K22" s="56"/>
      <c r="L22" s="73"/>
      <c r="M22" s="73"/>
      <c r="N22" s="73"/>
      <c r="O22" s="30"/>
      <c r="P22" s="56"/>
      <c r="Q22" s="56"/>
      <c r="R22" s="30"/>
      <c r="S22" s="57"/>
      <c r="T22" s="58">
        <f t="shared" si="0"/>
        <v>0</v>
      </c>
    </row>
    <row r="23" spans="2:20" s="44" customFormat="1" x14ac:dyDescent="0.2">
      <c r="B23" s="30"/>
      <c r="C23" s="30"/>
      <c r="D23" s="31"/>
      <c r="E23" s="33"/>
      <c r="F23" s="73"/>
      <c r="G23" s="73"/>
      <c r="H23" s="73"/>
      <c r="I23" s="30"/>
      <c r="J23" s="30"/>
      <c r="K23" s="56"/>
      <c r="L23" s="73"/>
      <c r="M23" s="73"/>
      <c r="N23" s="73"/>
      <c r="O23" s="30"/>
      <c r="P23" s="56"/>
      <c r="Q23" s="56"/>
      <c r="R23" s="30"/>
      <c r="S23" s="57"/>
      <c r="T23" s="58">
        <f t="shared" si="0"/>
        <v>0</v>
      </c>
    </row>
    <row r="24" spans="2:20" s="44" customFormat="1" x14ac:dyDescent="0.2">
      <c r="B24" s="30"/>
      <c r="C24" s="30"/>
      <c r="D24" s="32"/>
      <c r="E24" s="33"/>
      <c r="F24" s="73"/>
      <c r="G24" s="73"/>
      <c r="H24" s="73"/>
      <c r="I24" s="30"/>
      <c r="J24" s="30"/>
      <c r="K24" s="56"/>
      <c r="L24" s="73"/>
      <c r="M24" s="73"/>
      <c r="N24" s="73"/>
      <c r="O24" s="30"/>
      <c r="P24" s="56"/>
      <c r="Q24" s="56"/>
      <c r="R24" s="30"/>
      <c r="S24" s="57"/>
      <c r="T24" s="58">
        <f t="shared" si="0"/>
        <v>0</v>
      </c>
    </row>
    <row r="25" spans="2:20" x14ac:dyDescent="0.2">
      <c r="B25" s="30"/>
      <c r="C25" s="7"/>
      <c r="D25" s="32"/>
      <c r="E25" s="33"/>
      <c r="F25" s="82"/>
      <c r="G25" s="73"/>
      <c r="H25" s="82"/>
      <c r="I25" s="7"/>
      <c r="J25" s="7"/>
      <c r="K25" s="8"/>
      <c r="L25" s="82"/>
      <c r="M25" s="83"/>
      <c r="N25" s="82"/>
      <c r="O25" s="8"/>
      <c r="P25" s="8"/>
      <c r="Q25" s="8"/>
      <c r="R25" s="7"/>
      <c r="S25" s="9"/>
      <c r="T25" s="34"/>
    </row>
    <row r="26" spans="2:20" ht="13.5" thickBot="1" x14ac:dyDescent="0.25">
      <c r="B26" s="16"/>
      <c r="C26" s="17"/>
      <c r="D26" s="17"/>
      <c r="E26" s="17"/>
      <c r="F26" s="84"/>
      <c r="G26" s="85"/>
      <c r="H26" s="84"/>
      <c r="I26" s="17"/>
      <c r="J26" s="17"/>
      <c r="K26" s="18"/>
      <c r="L26" s="84"/>
      <c r="M26" s="85"/>
      <c r="N26" s="84"/>
      <c r="O26" s="18"/>
      <c r="P26" s="18"/>
      <c r="Q26" s="18"/>
      <c r="R26" s="17"/>
      <c r="S26" s="19"/>
      <c r="T26" s="20"/>
    </row>
    <row r="27" spans="2:20" x14ac:dyDescent="0.2">
      <c r="B27" s="13"/>
      <c r="C27" s="13"/>
      <c r="D27" s="1"/>
      <c r="E27" s="13"/>
      <c r="F27" s="1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1" t="s">
        <v>18</v>
      </c>
      <c r="T27" s="26">
        <f>+SUM(T11:T26)*0.16</f>
        <v>2068.9652960000003</v>
      </c>
    </row>
    <row r="28" spans="2:20" x14ac:dyDescent="0.2">
      <c r="B28" s="13"/>
      <c r="C28" s="13"/>
      <c r="D28" s="1"/>
      <c r="E28" s="13"/>
      <c r="F28" s="1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27" t="s">
        <v>17</v>
      </c>
      <c r="T28" s="28">
        <f>SUM(T11:T27)</f>
        <v>14999.998396000001</v>
      </c>
    </row>
    <row r="29" spans="2:20" x14ac:dyDescent="0.2">
      <c r="B29" s="13"/>
      <c r="C29" s="13"/>
      <c r="D29" s="1"/>
      <c r="E29" s="13"/>
      <c r="F29" s="1"/>
      <c r="G29" s="1"/>
      <c r="H29" s="1"/>
      <c r="I29" s="13"/>
      <c r="J29" s="1"/>
      <c r="K29" s="1"/>
      <c r="L29" s="1"/>
      <c r="M29" s="1"/>
      <c r="N29" s="1"/>
      <c r="O29" s="1"/>
      <c r="P29" s="1"/>
      <c r="Q29" s="1"/>
      <c r="R29" s="1"/>
      <c r="S29" s="11"/>
      <c r="T29" s="11"/>
    </row>
    <row r="30" spans="2:20" x14ac:dyDescent="0.2">
      <c r="B30" s="1"/>
      <c r="C30" s="1"/>
      <c r="D30" s="1"/>
      <c r="E30" s="1"/>
      <c r="F30" s="1"/>
      <c r="G30" s="1"/>
      <c r="H30" s="1"/>
      <c r="I30" s="13"/>
      <c r="J30" s="1"/>
      <c r="K30" s="1"/>
      <c r="L30" s="1"/>
      <c r="M30" s="1"/>
      <c r="N30" s="1"/>
      <c r="O30" s="1"/>
      <c r="P30" s="1"/>
      <c r="Q30" s="1"/>
      <c r="R30" s="1"/>
      <c r="S30" s="1"/>
      <c r="T30" s="12"/>
    </row>
    <row r="31" spans="2:20" x14ac:dyDescent="0.2">
      <c r="B31" s="1"/>
      <c r="C31" s="1"/>
      <c r="D31" s="1"/>
      <c r="E31" s="1"/>
      <c r="F31" s="1"/>
      <c r="G31" s="1"/>
      <c r="H31" s="1"/>
      <c r="I31" s="13"/>
      <c r="J31" s="1"/>
      <c r="K31" s="1"/>
      <c r="L31" s="1"/>
      <c r="M31" s="1"/>
      <c r="N31" s="1"/>
      <c r="O31" s="1"/>
      <c r="P31" s="1"/>
      <c r="Q31" s="1"/>
      <c r="R31" s="1"/>
      <c r="S31" s="1"/>
      <c r="T31" s="109"/>
    </row>
    <row r="32" spans="2:20" x14ac:dyDescent="0.2">
      <c r="B32" s="29"/>
      <c r="C32" s="29"/>
      <c r="D32" s="29"/>
      <c r="E32" s="29"/>
      <c r="F32" s="29"/>
      <c r="G32" s="29"/>
      <c r="H32" s="29"/>
      <c r="I32" s="41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</row>
    <row r="33" spans="2:20" x14ac:dyDescent="0.2">
      <c r="B33" s="29"/>
      <c r="C33" s="29"/>
      <c r="D33" s="29"/>
      <c r="E33" s="29"/>
      <c r="F33" s="29"/>
      <c r="G33" s="29"/>
      <c r="H33" s="29"/>
      <c r="I33" s="41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3"/>
  <sheetViews>
    <sheetView zoomScale="115" zoomScaleNormal="115" workbookViewId="0">
      <selection activeCell="B2" sqref="B2:T28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1.28515625" bestFit="1" customWidth="1"/>
    <col min="20" max="20" width="13.85546875" customWidth="1"/>
  </cols>
  <sheetData>
    <row r="1" spans="2:25" s="2" customFormat="1" x14ac:dyDescent="0.2">
      <c r="C1" s="3"/>
      <c r="D1" s="4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13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11.25" x14ac:dyDescent="0.2">
      <c r="B8" s="173" t="s">
        <v>19</v>
      </c>
      <c r="C8" s="173"/>
      <c r="D8" s="10" t="s">
        <v>130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39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ht="25.5" x14ac:dyDescent="0.2">
      <c r="B11" s="30">
        <v>1</v>
      </c>
      <c r="C11" s="30" t="s">
        <v>39</v>
      </c>
      <c r="D11" s="36" t="s">
        <v>233</v>
      </c>
      <c r="E11" s="33" t="s">
        <v>125</v>
      </c>
      <c r="F11" s="73"/>
      <c r="G11" s="73"/>
      <c r="H11" s="73"/>
      <c r="I11" s="30"/>
      <c r="J11" s="52">
        <v>1</v>
      </c>
      <c r="K11" s="53"/>
      <c r="L11" s="77"/>
      <c r="M11" s="77"/>
      <c r="N11" s="77"/>
      <c r="O11" s="52"/>
      <c r="P11" s="53"/>
      <c r="Q11" s="53"/>
      <c r="R11" s="52">
        <f>SUM(F11:Q11)</f>
        <v>1</v>
      </c>
      <c r="S11" s="54">
        <v>17241.379300000001</v>
      </c>
      <c r="T11" s="55">
        <f>+S11*R11</f>
        <v>17241.379300000001</v>
      </c>
    </row>
    <row r="12" spans="2:25" s="44" customFormat="1" x14ac:dyDescent="0.2">
      <c r="B12" s="30"/>
      <c r="C12" s="30"/>
      <c r="D12" s="32"/>
      <c r="E12" s="33"/>
      <c r="F12" s="73"/>
      <c r="G12" s="73"/>
      <c r="H12" s="73"/>
      <c r="I12" s="30"/>
      <c r="J12" s="30"/>
      <c r="K12" s="56"/>
      <c r="L12" s="73"/>
      <c r="M12" s="73"/>
      <c r="N12" s="73"/>
      <c r="O12" s="30"/>
      <c r="P12" s="56"/>
      <c r="Q12" s="56"/>
      <c r="R12" s="30"/>
      <c r="S12" s="57"/>
      <c r="T12" s="58">
        <f>+S12*R12</f>
        <v>0</v>
      </c>
    </row>
    <row r="13" spans="2:25" s="44" customFormat="1" x14ac:dyDescent="0.2">
      <c r="B13" s="30"/>
      <c r="C13" s="30"/>
      <c r="D13" s="32"/>
      <c r="E13" s="33"/>
      <c r="F13" s="73"/>
      <c r="G13" s="73"/>
      <c r="H13" s="73"/>
      <c r="I13" s="30"/>
      <c r="J13" s="30"/>
      <c r="K13" s="56"/>
      <c r="L13" s="73"/>
      <c r="M13" s="73"/>
      <c r="N13" s="73"/>
      <c r="O13" s="30"/>
      <c r="P13" s="56"/>
      <c r="Q13" s="56"/>
      <c r="R13" s="30"/>
      <c r="S13" s="57"/>
      <c r="T13" s="58">
        <f>+S13*R13</f>
        <v>0</v>
      </c>
    </row>
    <row r="14" spans="2:25" s="44" customFormat="1" x14ac:dyDescent="0.2">
      <c r="B14" s="30"/>
      <c r="C14" s="30"/>
      <c r="D14" s="32"/>
      <c r="E14" s="33"/>
      <c r="F14" s="73"/>
      <c r="G14" s="73"/>
      <c r="H14" s="73"/>
      <c r="I14" s="30"/>
      <c r="J14" s="30"/>
      <c r="K14" s="56"/>
      <c r="L14" s="73"/>
      <c r="M14" s="73"/>
      <c r="N14" s="73"/>
      <c r="O14" s="30"/>
      <c r="P14" s="56"/>
      <c r="Q14" s="56"/>
      <c r="R14" s="30"/>
      <c r="S14" s="57"/>
      <c r="T14" s="58">
        <f>+S14*R14</f>
        <v>0</v>
      </c>
    </row>
    <row r="15" spans="2:25" s="44" customFormat="1" x14ac:dyDescent="0.2">
      <c r="B15" s="30"/>
      <c r="C15" s="30"/>
      <c r="D15" s="32"/>
      <c r="E15" s="33"/>
      <c r="F15" s="73"/>
      <c r="G15" s="73"/>
      <c r="H15" s="73"/>
      <c r="I15" s="30"/>
      <c r="J15" s="30"/>
      <c r="K15" s="56"/>
      <c r="L15" s="73"/>
      <c r="M15" s="73"/>
      <c r="N15" s="73"/>
      <c r="O15" s="30"/>
      <c r="P15" s="56"/>
      <c r="Q15" s="56"/>
      <c r="R15" s="30"/>
      <c r="S15" s="57"/>
      <c r="T15" s="58">
        <f t="shared" ref="T15:T24" si="0">+S15*R15</f>
        <v>0</v>
      </c>
    </row>
    <row r="16" spans="2:25" s="44" customFormat="1" x14ac:dyDescent="0.2">
      <c r="B16" s="30"/>
      <c r="C16" s="30"/>
      <c r="D16" s="32"/>
      <c r="E16" s="33"/>
      <c r="F16" s="73"/>
      <c r="G16" s="73"/>
      <c r="H16" s="73"/>
      <c r="I16" s="30"/>
      <c r="J16" s="30"/>
      <c r="K16" s="56"/>
      <c r="L16" s="73"/>
      <c r="M16" s="73"/>
      <c r="N16" s="73"/>
      <c r="O16" s="30"/>
      <c r="P16" s="56"/>
      <c r="Q16" s="56"/>
      <c r="R16" s="30"/>
      <c r="S16" s="57"/>
      <c r="T16" s="58">
        <f t="shared" si="0"/>
        <v>0</v>
      </c>
    </row>
    <row r="17" spans="2:20" s="44" customFormat="1" x14ac:dyDescent="0.2">
      <c r="B17" s="30"/>
      <c r="C17" s="30"/>
      <c r="D17" s="32"/>
      <c r="E17" s="33"/>
      <c r="F17" s="73"/>
      <c r="G17" s="73"/>
      <c r="H17" s="73"/>
      <c r="I17" s="30"/>
      <c r="J17" s="30"/>
      <c r="K17" s="56"/>
      <c r="L17" s="73"/>
      <c r="M17" s="73"/>
      <c r="N17" s="73"/>
      <c r="O17" s="30"/>
      <c r="P17" s="56"/>
      <c r="Q17" s="56"/>
      <c r="R17" s="30"/>
      <c r="S17" s="57"/>
      <c r="T17" s="58">
        <f t="shared" si="0"/>
        <v>0</v>
      </c>
    </row>
    <row r="18" spans="2:20" s="44" customFormat="1" x14ac:dyDescent="0.2">
      <c r="B18" s="30"/>
      <c r="C18" s="30"/>
      <c r="D18" s="32"/>
      <c r="E18" s="33"/>
      <c r="F18" s="73"/>
      <c r="G18" s="73"/>
      <c r="H18" s="73"/>
      <c r="I18" s="30"/>
      <c r="J18" s="30"/>
      <c r="K18" s="56"/>
      <c r="L18" s="73"/>
      <c r="M18" s="73"/>
      <c r="N18" s="73"/>
      <c r="O18" s="30"/>
      <c r="P18" s="56"/>
      <c r="Q18" s="56"/>
      <c r="R18" s="30"/>
      <c r="S18" s="57"/>
      <c r="T18" s="58">
        <f t="shared" si="0"/>
        <v>0</v>
      </c>
    </row>
    <row r="19" spans="2:20" s="44" customFormat="1" x14ac:dyDescent="0.2">
      <c r="B19" s="30"/>
      <c r="C19" s="30"/>
      <c r="D19" s="32"/>
      <c r="E19" s="33"/>
      <c r="F19" s="73"/>
      <c r="G19" s="73"/>
      <c r="H19" s="73"/>
      <c r="I19" s="30"/>
      <c r="J19" s="30"/>
      <c r="K19" s="56"/>
      <c r="L19" s="73"/>
      <c r="M19" s="73"/>
      <c r="N19" s="73"/>
      <c r="O19" s="30"/>
      <c r="P19" s="56"/>
      <c r="Q19" s="56"/>
      <c r="R19" s="30"/>
      <c r="S19" s="57"/>
      <c r="T19" s="58">
        <f t="shared" si="0"/>
        <v>0</v>
      </c>
    </row>
    <row r="20" spans="2:20" s="44" customFormat="1" x14ac:dyDescent="0.2">
      <c r="B20" s="30"/>
      <c r="C20" s="30"/>
      <c r="D20" s="32"/>
      <c r="E20" s="33"/>
      <c r="F20" s="73"/>
      <c r="G20" s="73"/>
      <c r="H20" s="73"/>
      <c r="I20" s="30"/>
      <c r="J20" s="30"/>
      <c r="K20" s="56"/>
      <c r="L20" s="73"/>
      <c r="M20" s="73"/>
      <c r="N20" s="73"/>
      <c r="O20" s="30"/>
      <c r="P20" s="56"/>
      <c r="Q20" s="56"/>
      <c r="R20" s="30"/>
      <c r="S20" s="57"/>
      <c r="T20" s="58">
        <f t="shared" si="0"/>
        <v>0</v>
      </c>
    </row>
    <row r="21" spans="2:20" s="44" customFormat="1" x14ac:dyDescent="0.2">
      <c r="B21" s="30"/>
      <c r="C21" s="30"/>
      <c r="D21" s="31"/>
      <c r="E21" s="33"/>
      <c r="F21" s="73"/>
      <c r="G21" s="73"/>
      <c r="H21" s="73"/>
      <c r="I21" s="30"/>
      <c r="J21" s="30"/>
      <c r="K21" s="56"/>
      <c r="L21" s="73"/>
      <c r="M21" s="73"/>
      <c r="N21" s="73"/>
      <c r="O21" s="30"/>
      <c r="P21" s="56"/>
      <c r="Q21" s="56"/>
      <c r="R21" s="30"/>
      <c r="S21" s="57"/>
      <c r="T21" s="58">
        <f t="shared" si="0"/>
        <v>0</v>
      </c>
    </row>
    <row r="22" spans="2:20" s="44" customFormat="1" x14ac:dyDescent="0.2">
      <c r="B22" s="30"/>
      <c r="C22" s="30"/>
      <c r="D22" s="31"/>
      <c r="E22" s="33"/>
      <c r="F22" s="73"/>
      <c r="G22" s="73"/>
      <c r="H22" s="73"/>
      <c r="I22" s="30"/>
      <c r="J22" s="30"/>
      <c r="K22" s="56"/>
      <c r="L22" s="73"/>
      <c r="M22" s="73"/>
      <c r="N22" s="73"/>
      <c r="O22" s="30"/>
      <c r="P22" s="56"/>
      <c r="Q22" s="56"/>
      <c r="R22" s="30"/>
      <c r="S22" s="57"/>
      <c r="T22" s="58">
        <f t="shared" si="0"/>
        <v>0</v>
      </c>
    </row>
    <row r="23" spans="2:20" s="44" customFormat="1" x14ac:dyDescent="0.2">
      <c r="B23" s="30"/>
      <c r="C23" s="30"/>
      <c r="D23" s="31"/>
      <c r="E23" s="33"/>
      <c r="F23" s="73"/>
      <c r="G23" s="73"/>
      <c r="H23" s="73"/>
      <c r="I23" s="30"/>
      <c r="J23" s="30"/>
      <c r="K23" s="56"/>
      <c r="L23" s="73"/>
      <c r="M23" s="73"/>
      <c r="N23" s="73"/>
      <c r="O23" s="30"/>
      <c r="P23" s="56"/>
      <c r="Q23" s="56"/>
      <c r="R23" s="30"/>
      <c r="S23" s="57"/>
      <c r="T23" s="58">
        <f t="shared" si="0"/>
        <v>0</v>
      </c>
    </row>
    <row r="24" spans="2:20" s="44" customFormat="1" x14ac:dyDescent="0.2">
      <c r="B24" s="30"/>
      <c r="C24" s="30"/>
      <c r="D24" s="32"/>
      <c r="E24" s="33"/>
      <c r="F24" s="73"/>
      <c r="G24" s="73"/>
      <c r="H24" s="73"/>
      <c r="I24" s="30"/>
      <c r="J24" s="30"/>
      <c r="K24" s="56"/>
      <c r="L24" s="73"/>
      <c r="M24" s="73"/>
      <c r="N24" s="73"/>
      <c r="O24" s="30"/>
      <c r="P24" s="56"/>
      <c r="Q24" s="56"/>
      <c r="R24" s="30"/>
      <c r="S24" s="57"/>
      <c r="T24" s="58">
        <f t="shared" si="0"/>
        <v>0</v>
      </c>
    </row>
    <row r="25" spans="2:20" x14ac:dyDescent="0.2">
      <c r="B25" s="30"/>
      <c r="C25" s="7"/>
      <c r="D25" s="32"/>
      <c r="E25" s="33"/>
      <c r="F25" s="82"/>
      <c r="G25" s="73"/>
      <c r="H25" s="82"/>
      <c r="I25" s="7"/>
      <c r="J25" s="7"/>
      <c r="K25" s="8"/>
      <c r="L25" s="82"/>
      <c r="M25" s="83"/>
      <c r="N25" s="82"/>
      <c r="O25" s="8"/>
      <c r="P25" s="8"/>
      <c r="Q25" s="8"/>
      <c r="R25" s="7"/>
      <c r="S25" s="9"/>
      <c r="T25" s="34"/>
    </row>
    <row r="26" spans="2:20" ht="13.5" thickBot="1" x14ac:dyDescent="0.25">
      <c r="B26" s="16"/>
      <c r="C26" s="17"/>
      <c r="D26" s="17"/>
      <c r="E26" s="17"/>
      <c r="F26" s="84"/>
      <c r="G26" s="85"/>
      <c r="H26" s="84"/>
      <c r="I26" s="17"/>
      <c r="J26" s="17"/>
      <c r="K26" s="18"/>
      <c r="L26" s="84"/>
      <c r="M26" s="85"/>
      <c r="N26" s="84"/>
      <c r="O26" s="18"/>
      <c r="P26" s="18"/>
      <c r="Q26" s="18"/>
      <c r="R26" s="17"/>
      <c r="S26" s="19"/>
      <c r="T26" s="20"/>
    </row>
    <row r="27" spans="2:20" x14ac:dyDescent="0.2">
      <c r="B27" s="13"/>
      <c r="C27" s="13"/>
      <c r="D27" s="1"/>
      <c r="E27" s="13"/>
      <c r="F27" s="1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1" t="s">
        <v>18</v>
      </c>
      <c r="T27" s="26">
        <f>+SUM(T11:T26)*0.16</f>
        <v>2758.620688</v>
      </c>
    </row>
    <row r="28" spans="2:20" x14ac:dyDescent="0.2">
      <c r="B28" s="13"/>
      <c r="C28" s="13"/>
      <c r="D28" s="1"/>
      <c r="E28" s="13"/>
      <c r="F28" s="1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27" t="s">
        <v>17</v>
      </c>
      <c r="T28" s="28">
        <f>SUM(T11:T27)</f>
        <v>19999.999988</v>
      </c>
    </row>
    <row r="29" spans="2:20" x14ac:dyDescent="0.2">
      <c r="B29" s="13"/>
      <c r="C29" s="13"/>
      <c r="D29" s="1"/>
      <c r="E29" s="13"/>
      <c r="F29" s="1"/>
      <c r="G29" s="1"/>
      <c r="H29" s="1"/>
      <c r="I29" s="13"/>
      <c r="J29" s="1"/>
      <c r="K29" s="1"/>
      <c r="L29" s="1"/>
      <c r="M29" s="1"/>
      <c r="N29" s="1"/>
      <c r="O29" s="1"/>
      <c r="P29" s="1"/>
      <c r="Q29" s="1"/>
      <c r="R29" s="1"/>
      <c r="S29" s="11"/>
      <c r="T29" s="11"/>
    </row>
    <row r="30" spans="2:20" x14ac:dyDescent="0.2">
      <c r="B30" s="1"/>
      <c r="C30" s="1"/>
      <c r="D30" s="1"/>
      <c r="E30" s="1"/>
      <c r="F30" s="1"/>
      <c r="G30" s="1"/>
      <c r="H30" s="1"/>
      <c r="I30" s="13"/>
      <c r="J30" s="1"/>
      <c r="K30" s="1"/>
      <c r="L30" s="1"/>
      <c r="M30" s="1"/>
      <c r="N30" s="1"/>
      <c r="O30" s="1"/>
      <c r="P30" s="1"/>
      <c r="Q30" s="1"/>
      <c r="R30" s="1"/>
      <c r="S30" s="1"/>
      <c r="T30" s="12"/>
    </row>
    <row r="31" spans="2:20" x14ac:dyDescent="0.2">
      <c r="B31" s="1"/>
      <c r="C31" s="1"/>
      <c r="D31" s="1"/>
      <c r="E31" s="1"/>
      <c r="F31" s="1"/>
      <c r="G31" s="1"/>
      <c r="H31" s="1"/>
      <c r="I31" s="13"/>
      <c r="J31" s="1"/>
      <c r="K31" s="1"/>
      <c r="L31" s="1"/>
      <c r="M31" s="1"/>
      <c r="N31" s="1"/>
      <c r="O31" s="1"/>
      <c r="P31" s="1"/>
      <c r="Q31" s="1"/>
      <c r="R31" s="1"/>
      <c r="S31" s="1"/>
      <c r="T31" s="109"/>
    </row>
    <row r="32" spans="2:20" x14ac:dyDescent="0.2">
      <c r="B32" s="29"/>
      <c r="C32" s="29"/>
      <c r="D32" s="29"/>
      <c r="E32" s="29"/>
      <c r="F32" s="29"/>
      <c r="G32" s="29"/>
      <c r="H32" s="29"/>
      <c r="I32" s="41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</row>
    <row r="33" spans="2:20" x14ac:dyDescent="0.2">
      <c r="B33" s="29"/>
      <c r="C33" s="29"/>
      <c r="D33" s="29"/>
      <c r="E33" s="29"/>
      <c r="F33" s="29"/>
      <c r="G33" s="29"/>
      <c r="H33" s="29"/>
      <c r="I33" s="41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3"/>
  <sheetViews>
    <sheetView zoomScale="115" zoomScaleNormal="115" workbookViewId="0">
      <selection activeCell="B1" sqref="B1:T29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0.28515625" customWidth="1"/>
    <col min="20" max="20" width="13.85546875" customWidth="1"/>
  </cols>
  <sheetData>
    <row r="1" spans="2:25" s="2" customFormat="1" x14ac:dyDescent="0.2">
      <c r="C1" s="3"/>
      <c r="D1" s="4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13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11.25" x14ac:dyDescent="0.2">
      <c r="B8" s="173" t="s">
        <v>19</v>
      </c>
      <c r="C8" s="173"/>
      <c r="D8" s="10" t="s">
        <v>126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39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x14ac:dyDescent="0.2">
      <c r="B11" s="30">
        <v>1</v>
      </c>
      <c r="C11" s="30" t="s">
        <v>39</v>
      </c>
      <c r="D11" s="32" t="s">
        <v>127</v>
      </c>
      <c r="E11" s="33" t="s">
        <v>128</v>
      </c>
      <c r="F11" s="73"/>
      <c r="G11" s="73"/>
      <c r="H11" s="73">
        <v>3</v>
      </c>
      <c r="I11" s="30"/>
      <c r="J11" s="52"/>
      <c r="K11" s="53"/>
      <c r="L11" s="77"/>
      <c r="M11" s="77">
        <v>1</v>
      </c>
      <c r="N11" s="77"/>
      <c r="O11" s="52"/>
      <c r="P11" s="53"/>
      <c r="Q11" s="53"/>
      <c r="R11" s="52">
        <f>SUM(F11:Q11)</f>
        <v>4</v>
      </c>
      <c r="S11" s="54">
        <v>1508.62069</v>
      </c>
      <c r="T11" s="55">
        <f>S11*R11</f>
        <v>6034.4827599999999</v>
      </c>
    </row>
    <row r="12" spans="2:25" s="44" customFormat="1" x14ac:dyDescent="0.2">
      <c r="B12" s="30"/>
      <c r="C12" s="30"/>
      <c r="D12" s="32"/>
      <c r="E12" s="33"/>
      <c r="F12" s="73"/>
      <c r="G12" s="73"/>
      <c r="H12" s="73"/>
      <c r="I12" s="30"/>
      <c r="J12" s="30"/>
      <c r="K12" s="56"/>
      <c r="L12" s="73"/>
      <c r="M12" s="73"/>
      <c r="N12" s="73"/>
      <c r="O12" s="30"/>
      <c r="P12" s="56"/>
      <c r="Q12" s="56"/>
      <c r="R12" s="30"/>
      <c r="S12" s="57"/>
      <c r="T12" s="58">
        <f>+S12*R12</f>
        <v>0</v>
      </c>
    </row>
    <row r="13" spans="2:25" s="44" customFormat="1" x14ac:dyDescent="0.2">
      <c r="B13" s="30"/>
      <c r="C13" s="30"/>
      <c r="D13" s="32"/>
      <c r="E13" s="33"/>
      <c r="F13" s="73"/>
      <c r="G13" s="73"/>
      <c r="H13" s="73"/>
      <c r="I13" s="30"/>
      <c r="J13" s="30"/>
      <c r="K13" s="56"/>
      <c r="L13" s="73"/>
      <c r="M13" s="73"/>
      <c r="N13" s="73"/>
      <c r="O13" s="30"/>
      <c r="P13" s="56"/>
      <c r="Q13" s="56"/>
      <c r="R13" s="30"/>
      <c r="S13" s="57"/>
      <c r="T13" s="58">
        <f>+S13*R13</f>
        <v>0</v>
      </c>
    </row>
    <row r="14" spans="2:25" s="44" customFormat="1" x14ac:dyDescent="0.2">
      <c r="B14" s="30"/>
      <c r="C14" s="30"/>
      <c r="D14" s="32"/>
      <c r="E14" s="33"/>
      <c r="F14" s="73"/>
      <c r="G14" s="73"/>
      <c r="H14" s="73"/>
      <c r="I14" s="30"/>
      <c r="J14" s="30"/>
      <c r="K14" s="56"/>
      <c r="L14" s="73"/>
      <c r="M14" s="73"/>
      <c r="N14" s="73"/>
      <c r="O14" s="30"/>
      <c r="P14" s="56"/>
      <c r="Q14" s="56"/>
      <c r="R14" s="30"/>
      <c r="S14" s="57"/>
      <c r="T14" s="58">
        <f>+S14*R14</f>
        <v>0</v>
      </c>
    </row>
    <row r="15" spans="2:25" s="44" customFormat="1" x14ac:dyDescent="0.2">
      <c r="B15" s="30"/>
      <c r="C15" s="30"/>
      <c r="D15" s="32"/>
      <c r="E15" s="33"/>
      <c r="F15" s="73"/>
      <c r="G15" s="73"/>
      <c r="H15" s="73"/>
      <c r="I15" s="30"/>
      <c r="J15" s="30"/>
      <c r="K15" s="56"/>
      <c r="L15" s="73"/>
      <c r="M15" s="73"/>
      <c r="N15" s="73"/>
      <c r="O15" s="30"/>
      <c r="P15" s="56"/>
      <c r="Q15" s="56"/>
      <c r="R15" s="30"/>
      <c r="S15" s="57"/>
      <c r="T15" s="58">
        <f t="shared" ref="T15:T24" si="0">+S15*R15</f>
        <v>0</v>
      </c>
    </row>
    <row r="16" spans="2:25" s="44" customFormat="1" x14ac:dyDescent="0.2">
      <c r="B16" s="30"/>
      <c r="C16" s="30"/>
      <c r="D16" s="32"/>
      <c r="E16" s="33"/>
      <c r="F16" s="73"/>
      <c r="G16" s="73"/>
      <c r="H16" s="73"/>
      <c r="I16" s="30"/>
      <c r="J16" s="30"/>
      <c r="K16" s="56"/>
      <c r="L16" s="73"/>
      <c r="M16" s="73"/>
      <c r="N16" s="73"/>
      <c r="O16" s="30"/>
      <c r="P16" s="56"/>
      <c r="Q16" s="56"/>
      <c r="R16" s="30"/>
      <c r="S16" s="57"/>
      <c r="T16" s="58">
        <f t="shared" si="0"/>
        <v>0</v>
      </c>
    </row>
    <row r="17" spans="2:20" s="44" customFormat="1" x14ac:dyDescent="0.2">
      <c r="B17" s="30"/>
      <c r="C17" s="30"/>
      <c r="D17" s="32"/>
      <c r="E17" s="33"/>
      <c r="F17" s="73"/>
      <c r="G17" s="73"/>
      <c r="H17" s="73"/>
      <c r="I17" s="30"/>
      <c r="J17" s="30"/>
      <c r="K17" s="56"/>
      <c r="L17" s="73"/>
      <c r="M17" s="73"/>
      <c r="N17" s="73"/>
      <c r="O17" s="30"/>
      <c r="P17" s="56"/>
      <c r="Q17" s="56"/>
      <c r="R17" s="30"/>
      <c r="S17" s="57"/>
      <c r="T17" s="58">
        <f t="shared" si="0"/>
        <v>0</v>
      </c>
    </row>
    <row r="18" spans="2:20" s="44" customFormat="1" x14ac:dyDescent="0.2">
      <c r="B18" s="30"/>
      <c r="C18" s="30"/>
      <c r="D18" s="32"/>
      <c r="E18" s="33"/>
      <c r="F18" s="73"/>
      <c r="G18" s="73"/>
      <c r="H18" s="73"/>
      <c r="I18" s="30"/>
      <c r="J18" s="30"/>
      <c r="K18" s="56"/>
      <c r="L18" s="73"/>
      <c r="M18" s="73"/>
      <c r="N18" s="73"/>
      <c r="O18" s="30"/>
      <c r="P18" s="56"/>
      <c r="Q18" s="56"/>
      <c r="R18" s="30"/>
      <c r="S18" s="57"/>
      <c r="T18" s="58">
        <f t="shared" si="0"/>
        <v>0</v>
      </c>
    </row>
    <row r="19" spans="2:20" s="44" customFormat="1" x14ac:dyDescent="0.2">
      <c r="B19" s="30"/>
      <c r="C19" s="30"/>
      <c r="D19" s="32"/>
      <c r="E19" s="33"/>
      <c r="F19" s="73"/>
      <c r="G19" s="73"/>
      <c r="H19" s="73"/>
      <c r="I19" s="30"/>
      <c r="J19" s="30"/>
      <c r="K19" s="56"/>
      <c r="L19" s="73"/>
      <c r="M19" s="73"/>
      <c r="N19" s="73"/>
      <c r="O19" s="30"/>
      <c r="P19" s="56"/>
      <c r="Q19" s="56"/>
      <c r="R19" s="30"/>
      <c r="S19" s="57"/>
      <c r="T19" s="58">
        <f t="shared" si="0"/>
        <v>0</v>
      </c>
    </row>
    <row r="20" spans="2:20" s="44" customFormat="1" x14ac:dyDescent="0.2">
      <c r="B20" s="30"/>
      <c r="C20" s="30"/>
      <c r="D20" s="32"/>
      <c r="E20" s="33"/>
      <c r="F20" s="73"/>
      <c r="G20" s="73"/>
      <c r="H20" s="73"/>
      <c r="I20" s="30"/>
      <c r="J20" s="30"/>
      <c r="K20" s="56"/>
      <c r="L20" s="73"/>
      <c r="M20" s="73"/>
      <c r="N20" s="73"/>
      <c r="O20" s="30"/>
      <c r="P20" s="56"/>
      <c r="Q20" s="56"/>
      <c r="R20" s="30"/>
      <c r="S20" s="57"/>
      <c r="T20" s="58">
        <f t="shared" si="0"/>
        <v>0</v>
      </c>
    </row>
    <row r="21" spans="2:20" s="44" customFormat="1" x14ac:dyDescent="0.2">
      <c r="B21" s="30"/>
      <c r="C21" s="30"/>
      <c r="D21" s="31"/>
      <c r="E21" s="33"/>
      <c r="F21" s="73"/>
      <c r="G21" s="73"/>
      <c r="H21" s="73"/>
      <c r="I21" s="30"/>
      <c r="J21" s="30"/>
      <c r="K21" s="56"/>
      <c r="L21" s="73"/>
      <c r="M21" s="73"/>
      <c r="N21" s="73"/>
      <c r="O21" s="30"/>
      <c r="P21" s="56"/>
      <c r="Q21" s="56"/>
      <c r="R21" s="30"/>
      <c r="S21" s="57"/>
      <c r="T21" s="58">
        <f t="shared" si="0"/>
        <v>0</v>
      </c>
    </row>
    <row r="22" spans="2:20" s="44" customFormat="1" x14ac:dyDescent="0.2">
      <c r="B22" s="30"/>
      <c r="C22" s="30"/>
      <c r="D22" s="31"/>
      <c r="E22" s="33"/>
      <c r="F22" s="73"/>
      <c r="G22" s="73"/>
      <c r="H22" s="73"/>
      <c r="I22" s="30"/>
      <c r="J22" s="30"/>
      <c r="K22" s="56"/>
      <c r="L22" s="73"/>
      <c r="M22" s="73"/>
      <c r="N22" s="73"/>
      <c r="O22" s="30"/>
      <c r="P22" s="56"/>
      <c r="Q22" s="56"/>
      <c r="R22" s="30"/>
      <c r="S22" s="57"/>
      <c r="T22" s="58">
        <f t="shared" si="0"/>
        <v>0</v>
      </c>
    </row>
    <row r="23" spans="2:20" s="44" customFormat="1" x14ac:dyDescent="0.2">
      <c r="B23" s="30"/>
      <c r="C23" s="30"/>
      <c r="D23" s="31"/>
      <c r="E23" s="33"/>
      <c r="F23" s="73"/>
      <c r="G23" s="73"/>
      <c r="H23" s="73"/>
      <c r="I23" s="30"/>
      <c r="J23" s="30"/>
      <c r="K23" s="56"/>
      <c r="L23" s="73"/>
      <c r="M23" s="73"/>
      <c r="N23" s="73"/>
      <c r="O23" s="30"/>
      <c r="P23" s="56"/>
      <c r="Q23" s="56"/>
      <c r="R23" s="30"/>
      <c r="S23" s="57"/>
      <c r="T23" s="58">
        <f t="shared" si="0"/>
        <v>0</v>
      </c>
    </row>
    <row r="24" spans="2:20" s="44" customFormat="1" x14ac:dyDescent="0.2">
      <c r="B24" s="30"/>
      <c r="C24" s="30"/>
      <c r="D24" s="32"/>
      <c r="E24" s="33"/>
      <c r="F24" s="73"/>
      <c r="G24" s="73"/>
      <c r="H24" s="73"/>
      <c r="I24" s="30"/>
      <c r="J24" s="30"/>
      <c r="K24" s="56"/>
      <c r="L24" s="73"/>
      <c r="M24" s="73"/>
      <c r="N24" s="73"/>
      <c r="O24" s="30"/>
      <c r="P24" s="56"/>
      <c r="Q24" s="56"/>
      <c r="R24" s="30"/>
      <c r="S24" s="57"/>
      <c r="T24" s="58">
        <f t="shared" si="0"/>
        <v>0</v>
      </c>
    </row>
    <row r="25" spans="2:20" x14ac:dyDescent="0.2">
      <c r="B25" s="30"/>
      <c r="C25" s="7"/>
      <c r="D25" s="32"/>
      <c r="E25" s="33"/>
      <c r="F25" s="82"/>
      <c r="G25" s="73"/>
      <c r="H25" s="82"/>
      <c r="I25" s="7"/>
      <c r="J25" s="7"/>
      <c r="K25" s="8"/>
      <c r="L25" s="82"/>
      <c r="M25" s="83"/>
      <c r="N25" s="82"/>
      <c r="O25" s="8"/>
      <c r="P25" s="8"/>
      <c r="Q25" s="8"/>
      <c r="R25" s="7"/>
      <c r="S25" s="9"/>
      <c r="T25" s="34"/>
    </row>
    <row r="26" spans="2:20" ht="13.5" thickBot="1" x14ac:dyDescent="0.25">
      <c r="B26" s="16"/>
      <c r="C26" s="17"/>
      <c r="D26" s="17"/>
      <c r="E26" s="17"/>
      <c r="F26" s="84"/>
      <c r="G26" s="85"/>
      <c r="H26" s="84"/>
      <c r="I26" s="17"/>
      <c r="J26" s="17"/>
      <c r="K26" s="18"/>
      <c r="L26" s="84"/>
      <c r="M26" s="85"/>
      <c r="N26" s="84"/>
      <c r="O26" s="18"/>
      <c r="P26" s="18"/>
      <c r="Q26" s="18"/>
      <c r="R26" s="17"/>
      <c r="S26" s="19"/>
      <c r="T26" s="20"/>
    </row>
    <row r="27" spans="2:20" x14ac:dyDescent="0.2">
      <c r="B27" s="13"/>
      <c r="C27" s="13"/>
      <c r="D27" s="1"/>
      <c r="E27" s="13"/>
      <c r="F27" s="1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1" t="s">
        <v>18</v>
      </c>
      <c r="T27" s="26">
        <f>+SUM(T11:T25)*0.16</f>
        <v>965.51724160000003</v>
      </c>
    </row>
    <row r="28" spans="2:20" x14ac:dyDescent="0.2">
      <c r="B28" s="13"/>
      <c r="C28" s="13"/>
      <c r="D28" s="1"/>
      <c r="E28" s="13"/>
      <c r="F28" s="1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27" t="s">
        <v>17</v>
      </c>
      <c r="T28" s="28">
        <f>SUM(T11:T27)</f>
        <v>7000.0000015999995</v>
      </c>
    </row>
    <row r="29" spans="2:20" x14ac:dyDescent="0.2">
      <c r="B29" s="13"/>
      <c r="C29" s="13"/>
      <c r="D29" s="1"/>
      <c r="E29" s="13"/>
      <c r="F29" s="1"/>
      <c r="G29" s="1"/>
      <c r="H29" s="1"/>
      <c r="I29" s="13"/>
      <c r="J29" s="1"/>
      <c r="K29" s="1"/>
      <c r="L29" s="1"/>
      <c r="M29" s="1"/>
      <c r="N29" s="1"/>
      <c r="O29" s="1"/>
      <c r="P29" s="1"/>
      <c r="Q29" s="1"/>
      <c r="R29" s="1"/>
      <c r="S29" s="11"/>
      <c r="T29" s="11"/>
    </row>
    <row r="30" spans="2:20" x14ac:dyDescent="0.2">
      <c r="B30" s="1"/>
      <c r="C30" s="1"/>
      <c r="D30" s="1"/>
      <c r="E30" s="1"/>
      <c r="F30" s="1"/>
      <c r="G30" s="1"/>
      <c r="H30" s="1"/>
      <c r="I30" s="13"/>
      <c r="J30" s="1"/>
      <c r="K30" s="1"/>
      <c r="L30" s="1"/>
      <c r="M30" s="1"/>
      <c r="N30" s="1"/>
      <c r="O30" s="1"/>
      <c r="P30" s="1"/>
      <c r="Q30" s="1"/>
      <c r="R30" s="1"/>
      <c r="S30" s="1"/>
      <c r="T30" s="12"/>
    </row>
    <row r="31" spans="2:20" x14ac:dyDescent="0.2">
      <c r="B31" s="1"/>
      <c r="C31" s="1"/>
      <c r="D31" s="1"/>
      <c r="E31" s="1"/>
      <c r="F31" s="1"/>
      <c r="G31" s="1"/>
      <c r="H31" s="1"/>
      <c r="I31" s="13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2:20" x14ac:dyDescent="0.2">
      <c r="B32" s="29"/>
      <c r="C32" s="29"/>
      <c r="D32" s="29"/>
      <c r="E32" s="29"/>
      <c r="F32" s="29"/>
      <c r="G32" s="29"/>
      <c r="H32" s="29"/>
      <c r="I32" s="41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114"/>
    </row>
    <row r="33" spans="2:20" x14ac:dyDescent="0.2">
      <c r="B33" s="29"/>
      <c r="C33" s="29"/>
      <c r="D33" s="29"/>
      <c r="E33" s="29"/>
      <c r="F33" s="29"/>
      <c r="G33" s="29"/>
      <c r="H33" s="29"/>
      <c r="I33" s="41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3"/>
  <sheetViews>
    <sheetView zoomScale="115" zoomScaleNormal="115" workbookViewId="0">
      <selection activeCell="B2" sqref="B2:T28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0.28515625" customWidth="1"/>
    <col min="20" max="20" width="13.85546875" customWidth="1"/>
  </cols>
  <sheetData>
    <row r="1" spans="2:25" s="2" customFormat="1" x14ac:dyDescent="0.2">
      <c r="C1" s="3"/>
      <c r="D1" s="4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13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11.25" x14ac:dyDescent="0.2">
      <c r="B8" s="173" t="s">
        <v>19</v>
      </c>
      <c r="C8" s="173"/>
      <c r="D8" s="10" t="s">
        <v>168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39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x14ac:dyDescent="0.2">
      <c r="B11" s="30">
        <v>1</v>
      </c>
      <c r="C11" s="30" t="s">
        <v>39</v>
      </c>
      <c r="D11" s="32" t="s">
        <v>169</v>
      </c>
      <c r="E11" s="33"/>
      <c r="F11" s="73"/>
      <c r="G11" s="73"/>
      <c r="H11" s="73"/>
      <c r="I11" s="30"/>
      <c r="J11" s="52"/>
      <c r="K11" s="53"/>
      <c r="L11" s="77">
        <v>1</v>
      </c>
      <c r="M11" s="77"/>
      <c r="N11" s="77"/>
      <c r="O11" s="52"/>
      <c r="P11" s="53"/>
      <c r="Q11" s="53"/>
      <c r="R11" s="52">
        <f>SUM(F11:Q11)</f>
        <v>1</v>
      </c>
      <c r="S11" s="54">
        <v>862.06896600000005</v>
      </c>
      <c r="T11" s="55">
        <f>S11*R11</f>
        <v>862.06896600000005</v>
      </c>
    </row>
    <row r="12" spans="2:25" s="44" customFormat="1" x14ac:dyDescent="0.2">
      <c r="B12" s="30"/>
      <c r="C12" s="30"/>
      <c r="D12" s="32"/>
      <c r="E12" s="33"/>
      <c r="F12" s="73"/>
      <c r="G12" s="73"/>
      <c r="H12" s="73"/>
      <c r="I12" s="30"/>
      <c r="J12" s="30"/>
      <c r="K12" s="56"/>
      <c r="L12" s="73"/>
      <c r="M12" s="73"/>
      <c r="N12" s="73"/>
      <c r="O12" s="30"/>
      <c r="P12" s="56"/>
      <c r="Q12" s="56"/>
      <c r="R12" s="30"/>
      <c r="S12" s="57"/>
      <c r="T12" s="58">
        <f>+S12*R12</f>
        <v>0</v>
      </c>
    </row>
    <row r="13" spans="2:25" s="44" customFormat="1" x14ac:dyDescent="0.2">
      <c r="B13" s="30"/>
      <c r="C13" s="30"/>
      <c r="D13" s="32"/>
      <c r="E13" s="33"/>
      <c r="F13" s="73"/>
      <c r="G13" s="73"/>
      <c r="H13" s="73"/>
      <c r="I13" s="30"/>
      <c r="J13" s="30"/>
      <c r="K13" s="56"/>
      <c r="L13" s="73"/>
      <c r="M13" s="73"/>
      <c r="N13" s="73"/>
      <c r="O13" s="30"/>
      <c r="P13" s="56"/>
      <c r="Q13" s="56"/>
      <c r="R13" s="30"/>
      <c r="S13" s="57"/>
      <c r="T13" s="58">
        <f>+S13*R13</f>
        <v>0</v>
      </c>
    </row>
    <row r="14" spans="2:25" s="44" customFormat="1" x14ac:dyDescent="0.2">
      <c r="B14" s="30"/>
      <c r="C14" s="30"/>
      <c r="D14" s="32"/>
      <c r="E14" s="33"/>
      <c r="F14" s="73"/>
      <c r="G14" s="73"/>
      <c r="H14" s="73"/>
      <c r="I14" s="30"/>
      <c r="J14" s="30"/>
      <c r="K14" s="56"/>
      <c r="L14" s="73"/>
      <c r="M14" s="73"/>
      <c r="N14" s="73"/>
      <c r="O14" s="30"/>
      <c r="P14" s="56"/>
      <c r="Q14" s="56"/>
      <c r="R14" s="30"/>
      <c r="S14" s="57"/>
      <c r="T14" s="58">
        <f>+S14*R14</f>
        <v>0</v>
      </c>
    </row>
    <row r="15" spans="2:25" s="44" customFormat="1" x14ac:dyDescent="0.2">
      <c r="B15" s="30"/>
      <c r="C15" s="30"/>
      <c r="D15" s="32"/>
      <c r="E15" s="33"/>
      <c r="F15" s="73"/>
      <c r="G15" s="73"/>
      <c r="H15" s="73"/>
      <c r="I15" s="30"/>
      <c r="J15" s="30"/>
      <c r="K15" s="56"/>
      <c r="L15" s="73"/>
      <c r="M15" s="73"/>
      <c r="N15" s="73"/>
      <c r="O15" s="30"/>
      <c r="P15" s="56"/>
      <c r="Q15" s="56"/>
      <c r="R15" s="30"/>
      <c r="S15" s="57"/>
      <c r="T15" s="58">
        <f t="shared" ref="T15:T24" si="0">+S15*R15</f>
        <v>0</v>
      </c>
    </row>
    <row r="16" spans="2:25" s="44" customFormat="1" x14ac:dyDescent="0.2">
      <c r="B16" s="30"/>
      <c r="C16" s="30"/>
      <c r="D16" s="32"/>
      <c r="E16" s="33"/>
      <c r="F16" s="73"/>
      <c r="G16" s="73"/>
      <c r="H16" s="73"/>
      <c r="I16" s="30"/>
      <c r="J16" s="30"/>
      <c r="K16" s="56"/>
      <c r="L16" s="73"/>
      <c r="M16" s="73"/>
      <c r="N16" s="73"/>
      <c r="O16" s="30"/>
      <c r="P16" s="56"/>
      <c r="Q16" s="56"/>
      <c r="R16" s="30"/>
      <c r="S16" s="57"/>
      <c r="T16" s="58">
        <f t="shared" si="0"/>
        <v>0</v>
      </c>
    </row>
    <row r="17" spans="2:20" s="44" customFormat="1" x14ac:dyDescent="0.2">
      <c r="B17" s="30"/>
      <c r="C17" s="30"/>
      <c r="D17" s="32"/>
      <c r="E17" s="33"/>
      <c r="F17" s="73"/>
      <c r="G17" s="73"/>
      <c r="H17" s="73"/>
      <c r="I17" s="30"/>
      <c r="J17" s="30"/>
      <c r="K17" s="56"/>
      <c r="L17" s="73"/>
      <c r="M17" s="73"/>
      <c r="N17" s="73"/>
      <c r="O17" s="30"/>
      <c r="P17" s="56"/>
      <c r="Q17" s="56"/>
      <c r="R17" s="30"/>
      <c r="S17" s="57"/>
      <c r="T17" s="58">
        <f t="shared" si="0"/>
        <v>0</v>
      </c>
    </row>
    <row r="18" spans="2:20" s="44" customFormat="1" x14ac:dyDescent="0.2">
      <c r="B18" s="30"/>
      <c r="C18" s="30"/>
      <c r="D18" s="32"/>
      <c r="E18" s="33"/>
      <c r="F18" s="73"/>
      <c r="G18" s="73"/>
      <c r="H18" s="73"/>
      <c r="I18" s="30"/>
      <c r="J18" s="30"/>
      <c r="K18" s="56"/>
      <c r="L18" s="73"/>
      <c r="M18" s="73"/>
      <c r="N18" s="73"/>
      <c r="O18" s="30"/>
      <c r="P18" s="56"/>
      <c r="Q18" s="56"/>
      <c r="R18" s="30"/>
      <c r="S18" s="57"/>
      <c r="T18" s="58">
        <f t="shared" si="0"/>
        <v>0</v>
      </c>
    </row>
    <row r="19" spans="2:20" s="44" customFormat="1" x14ac:dyDescent="0.2">
      <c r="B19" s="30"/>
      <c r="C19" s="30"/>
      <c r="D19" s="32"/>
      <c r="E19" s="33"/>
      <c r="F19" s="73"/>
      <c r="G19" s="73"/>
      <c r="H19" s="73"/>
      <c r="I19" s="30"/>
      <c r="J19" s="30"/>
      <c r="K19" s="56"/>
      <c r="L19" s="73"/>
      <c r="M19" s="73"/>
      <c r="N19" s="73"/>
      <c r="O19" s="30"/>
      <c r="P19" s="56"/>
      <c r="Q19" s="56"/>
      <c r="R19" s="30"/>
      <c r="S19" s="57"/>
      <c r="T19" s="58">
        <f t="shared" si="0"/>
        <v>0</v>
      </c>
    </row>
    <row r="20" spans="2:20" s="44" customFormat="1" x14ac:dyDescent="0.2">
      <c r="B20" s="30"/>
      <c r="C20" s="30"/>
      <c r="D20" s="32"/>
      <c r="E20" s="33"/>
      <c r="F20" s="73"/>
      <c r="G20" s="73"/>
      <c r="H20" s="73"/>
      <c r="I20" s="30"/>
      <c r="J20" s="30"/>
      <c r="K20" s="56"/>
      <c r="L20" s="73"/>
      <c r="M20" s="73"/>
      <c r="N20" s="73"/>
      <c r="O20" s="30"/>
      <c r="P20" s="56"/>
      <c r="Q20" s="56"/>
      <c r="R20" s="30"/>
      <c r="S20" s="57"/>
      <c r="T20" s="58">
        <f t="shared" si="0"/>
        <v>0</v>
      </c>
    </row>
    <row r="21" spans="2:20" s="44" customFormat="1" x14ac:dyDescent="0.2">
      <c r="B21" s="30"/>
      <c r="C21" s="30"/>
      <c r="D21" s="31"/>
      <c r="E21" s="33"/>
      <c r="F21" s="73"/>
      <c r="G21" s="73"/>
      <c r="H21" s="73"/>
      <c r="I21" s="30"/>
      <c r="J21" s="30"/>
      <c r="K21" s="56"/>
      <c r="L21" s="73"/>
      <c r="M21" s="73"/>
      <c r="N21" s="73"/>
      <c r="O21" s="30"/>
      <c r="P21" s="56"/>
      <c r="Q21" s="56"/>
      <c r="R21" s="30"/>
      <c r="S21" s="57"/>
      <c r="T21" s="58">
        <f t="shared" si="0"/>
        <v>0</v>
      </c>
    </row>
    <row r="22" spans="2:20" s="44" customFormat="1" x14ac:dyDescent="0.2">
      <c r="B22" s="30"/>
      <c r="C22" s="30"/>
      <c r="D22" s="31"/>
      <c r="E22" s="33"/>
      <c r="F22" s="73"/>
      <c r="G22" s="73"/>
      <c r="H22" s="73"/>
      <c r="I22" s="30"/>
      <c r="J22" s="30"/>
      <c r="K22" s="56"/>
      <c r="L22" s="73"/>
      <c r="M22" s="73"/>
      <c r="N22" s="73"/>
      <c r="O22" s="30"/>
      <c r="P22" s="56"/>
      <c r="Q22" s="56"/>
      <c r="R22" s="30"/>
      <c r="S22" s="57"/>
      <c r="T22" s="58">
        <f t="shared" si="0"/>
        <v>0</v>
      </c>
    </row>
    <row r="23" spans="2:20" s="44" customFormat="1" x14ac:dyDescent="0.2">
      <c r="B23" s="30"/>
      <c r="C23" s="30"/>
      <c r="D23" s="31"/>
      <c r="E23" s="33"/>
      <c r="F23" s="73"/>
      <c r="G23" s="73"/>
      <c r="H23" s="73"/>
      <c r="I23" s="30"/>
      <c r="J23" s="30"/>
      <c r="K23" s="56"/>
      <c r="L23" s="73"/>
      <c r="M23" s="73"/>
      <c r="N23" s="73"/>
      <c r="O23" s="30"/>
      <c r="P23" s="56"/>
      <c r="Q23" s="56"/>
      <c r="R23" s="30"/>
      <c r="S23" s="57"/>
      <c r="T23" s="58">
        <f t="shared" si="0"/>
        <v>0</v>
      </c>
    </row>
    <row r="24" spans="2:20" s="44" customFormat="1" x14ac:dyDescent="0.2">
      <c r="B24" s="30"/>
      <c r="C24" s="30"/>
      <c r="D24" s="32"/>
      <c r="E24" s="33"/>
      <c r="F24" s="73"/>
      <c r="G24" s="73"/>
      <c r="H24" s="73"/>
      <c r="I24" s="30"/>
      <c r="J24" s="30"/>
      <c r="K24" s="56"/>
      <c r="L24" s="73"/>
      <c r="M24" s="73"/>
      <c r="N24" s="73"/>
      <c r="O24" s="30"/>
      <c r="P24" s="56"/>
      <c r="Q24" s="56"/>
      <c r="R24" s="30"/>
      <c r="S24" s="57"/>
      <c r="T24" s="58">
        <f t="shared" si="0"/>
        <v>0</v>
      </c>
    </row>
    <row r="25" spans="2:20" x14ac:dyDescent="0.2">
      <c r="B25" s="30"/>
      <c r="C25" s="7"/>
      <c r="D25" s="32"/>
      <c r="E25" s="33"/>
      <c r="F25" s="82"/>
      <c r="G25" s="73"/>
      <c r="H25" s="82"/>
      <c r="I25" s="7"/>
      <c r="J25" s="7"/>
      <c r="K25" s="8"/>
      <c r="L25" s="82"/>
      <c r="M25" s="83"/>
      <c r="N25" s="82"/>
      <c r="O25" s="8"/>
      <c r="P25" s="8"/>
      <c r="Q25" s="8"/>
      <c r="R25" s="7"/>
      <c r="S25" s="9"/>
      <c r="T25" s="34"/>
    </row>
    <row r="26" spans="2:20" ht="13.5" thickBot="1" x14ac:dyDescent="0.25">
      <c r="B26" s="16"/>
      <c r="C26" s="17"/>
      <c r="D26" s="17"/>
      <c r="E26" s="17"/>
      <c r="F26" s="84"/>
      <c r="G26" s="85"/>
      <c r="H26" s="84"/>
      <c r="I26" s="17"/>
      <c r="J26" s="17"/>
      <c r="K26" s="18"/>
      <c r="L26" s="84"/>
      <c r="M26" s="85"/>
      <c r="N26" s="84"/>
      <c r="O26" s="18"/>
      <c r="P26" s="18"/>
      <c r="Q26" s="18"/>
      <c r="R26" s="17"/>
      <c r="S26" s="19"/>
      <c r="T26" s="20"/>
    </row>
    <row r="27" spans="2:20" x14ac:dyDescent="0.2">
      <c r="B27" s="13"/>
      <c r="C27" s="13"/>
      <c r="D27" s="1"/>
      <c r="E27" s="13"/>
      <c r="F27" s="1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1" t="s">
        <v>18</v>
      </c>
      <c r="T27" s="26">
        <f>+SUM(T11:T25)*0.16</f>
        <v>137.93103456</v>
      </c>
    </row>
    <row r="28" spans="2:20" x14ac:dyDescent="0.2">
      <c r="B28" s="13"/>
      <c r="C28" s="13"/>
      <c r="D28" s="1"/>
      <c r="E28" s="13"/>
      <c r="F28" s="1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27" t="s">
        <v>17</v>
      </c>
      <c r="T28" s="28">
        <f>SUM(T11:T27)</f>
        <v>1000.00000056</v>
      </c>
    </row>
    <row r="29" spans="2:20" x14ac:dyDescent="0.2">
      <c r="B29" s="13"/>
      <c r="C29" s="13"/>
      <c r="D29" s="1"/>
      <c r="E29" s="13"/>
      <c r="F29" s="1"/>
      <c r="G29" s="1"/>
      <c r="H29" s="1"/>
      <c r="I29" s="13"/>
      <c r="J29" s="1"/>
      <c r="K29" s="1"/>
      <c r="L29" s="1"/>
      <c r="M29" s="1"/>
      <c r="N29" s="1"/>
      <c r="O29" s="1"/>
      <c r="P29" s="1"/>
      <c r="Q29" s="1"/>
      <c r="R29" s="1"/>
      <c r="S29" s="11"/>
      <c r="T29" s="11"/>
    </row>
    <row r="30" spans="2:20" x14ac:dyDescent="0.2">
      <c r="B30" s="1"/>
      <c r="C30" s="1"/>
      <c r="D30" s="1"/>
      <c r="E30" s="1"/>
      <c r="F30" s="1"/>
      <c r="G30" s="1"/>
      <c r="H30" s="1"/>
      <c r="I30" s="13"/>
      <c r="J30" s="1"/>
      <c r="K30" s="1"/>
      <c r="L30" s="1"/>
      <c r="M30" s="1"/>
      <c r="N30" s="1"/>
      <c r="O30" s="1"/>
      <c r="P30" s="1"/>
      <c r="Q30" s="1"/>
      <c r="R30" s="1"/>
      <c r="S30" s="1"/>
      <c r="T30" s="12"/>
    </row>
    <row r="31" spans="2:20" x14ac:dyDescent="0.2">
      <c r="B31" s="1"/>
      <c r="C31" s="1"/>
      <c r="D31" s="1"/>
      <c r="E31" s="1"/>
      <c r="F31" s="1"/>
      <c r="G31" s="1"/>
      <c r="H31" s="1"/>
      <c r="I31" s="13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2:20" x14ac:dyDescent="0.2">
      <c r="B32" s="29"/>
      <c r="C32" s="29"/>
      <c r="D32" s="29"/>
      <c r="E32" s="29"/>
      <c r="F32" s="29"/>
      <c r="G32" s="29"/>
      <c r="H32" s="29"/>
      <c r="I32" s="41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114"/>
    </row>
    <row r="33" spans="2:20" x14ac:dyDescent="0.2">
      <c r="B33" s="29"/>
      <c r="C33" s="29"/>
      <c r="D33" s="29"/>
      <c r="E33" s="29"/>
      <c r="F33" s="29"/>
      <c r="G33" s="29"/>
      <c r="H33" s="29"/>
      <c r="I33" s="41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3"/>
  <sheetViews>
    <sheetView zoomScale="115" zoomScaleNormal="115" workbookViewId="0">
      <selection activeCell="B2" sqref="B2:T28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0.28515625" customWidth="1"/>
    <col min="20" max="20" width="13.85546875" customWidth="1"/>
  </cols>
  <sheetData>
    <row r="1" spans="2:25" s="2" customFormat="1" x14ac:dyDescent="0.2">
      <c r="C1" s="3"/>
      <c r="D1" s="4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13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11.25" x14ac:dyDescent="0.2">
      <c r="B8" s="173" t="s">
        <v>19</v>
      </c>
      <c r="C8" s="173"/>
      <c r="D8" s="10" t="s">
        <v>170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39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x14ac:dyDescent="0.2">
      <c r="B11" s="30">
        <v>1</v>
      </c>
      <c r="C11" s="30" t="s">
        <v>39</v>
      </c>
      <c r="D11" s="32" t="s">
        <v>234</v>
      </c>
      <c r="E11" s="33" t="s">
        <v>52</v>
      </c>
      <c r="F11" s="73"/>
      <c r="G11" s="73"/>
      <c r="H11" s="73">
        <v>3</v>
      </c>
      <c r="I11" s="30"/>
      <c r="J11" s="52"/>
      <c r="K11" s="53">
        <v>3</v>
      </c>
      <c r="L11" s="77"/>
      <c r="M11" s="77"/>
      <c r="N11" s="77"/>
      <c r="O11" s="52">
        <v>3</v>
      </c>
      <c r="P11" s="53"/>
      <c r="Q11" s="53">
        <v>2</v>
      </c>
      <c r="R11" s="52">
        <f>SUM(F11:Q11)</f>
        <v>11</v>
      </c>
      <c r="S11" s="54">
        <v>3056.4263299999998</v>
      </c>
      <c r="T11" s="55">
        <f>S11*R11</f>
        <v>33620.689630000001</v>
      </c>
    </row>
    <row r="12" spans="2:25" s="44" customFormat="1" x14ac:dyDescent="0.2">
      <c r="B12" s="30"/>
      <c r="C12" s="30"/>
      <c r="D12" s="32"/>
      <c r="E12" s="33"/>
      <c r="F12" s="73"/>
      <c r="G12" s="73"/>
      <c r="H12" s="73"/>
      <c r="I12" s="30"/>
      <c r="J12" s="30"/>
      <c r="K12" s="56"/>
      <c r="L12" s="73"/>
      <c r="M12" s="73"/>
      <c r="N12" s="73"/>
      <c r="O12" s="30"/>
      <c r="P12" s="56"/>
      <c r="Q12" s="56"/>
      <c r="R12" s="30"/>
      <c r="S12" s="57"/>
      <c r="T12" s="58">
        <f>+S12*R12</f>
        <v>0</v>
      </c>
    </row>
    <row r="13" spans="2:25" s="44" customFormat="1" x14ac:dyDescent="0.2">
      <c r="B13" s="30"/>
      <c r="C13" s="30"/>
      <c r="D13" s="32"/>
      <c r="E13" s="33"/>
      <c r="F13" s="73"/>
      <c r="G13" s="73"/>
      <c r="H13" s="73"/>
      <c r="I13" s="30"/>
      <c r="J13" s="30"/>
      <c r="K13" s="56"/>
      <c r="L13" s="73"/>
      <c r="M13" s="73"/>
      <c r="N13" s="73"/>
      <c r="O13" s="30"/>
      <c r="P13" s="56"/>
      <c r="Q13" s="56"/>
      <c r="R13" s="30"/>
      <c r="S13" s="57"/>
      <c r="T13" s="58">
        <f>+S13*R13</f>
        <v>0</v>
      </c>
    </row>
    <row r="14" spans="2:25" s="44" customFormat="1" x14ac:dyDescent="0.2">
      <c r="B14" s="30"/>
      <c r="C14" s="30"/>
      <c r="D14" s="32"/>
      <c r="E14" s="33"/>
      <c r="F14" s="73"/>
      <c r="G14" s="73"/>
      <c r="H14" s="73"/>
      <c r="I14" s="30"/>
      <c r="J14" s="30"/>
      <c r="K14" s="56"/>
      <c r="L14" s="73"/>
      <c r="M14" s="73"/>
      <c r="N14" s="73"/>
      <c r="O14" s="30"/>
      <c r="P14" s="56"/>
      <c r="Q14" s="56"/>
      <c r="R14" s="30"/>
      <c r="S14" s="57"/>
      <c r="T14" s="58">
        <f>+S14*R14</f>
        <v>0</v>
      </c>
    </row>
    <row r="15" spans="2:25" s="44" customFormat="1" x14ac:dyDescent="0.2">
      <c r="B15" s="30"/>
      <c r="C15" s="30"/>
      <c r="D15" s="32"/>
      <c r="E15" s="33"/>
      <c r="F15" s="73"/>
      <c r="G15" s="73"/>
      <c r="H15" s="73"/>
      <c r="I15" s="30"/>
      <c r="J15" s="30"/>
      <c r="K15" s="56"/>
      <c r="L15" s="73"/>
      <c r="M15" s="73"/>
      <c r="N15" s="73"/>
      <c r="O15" s="30"/>
      <c r="P15" s="56"/>
      <c r="Q15" s="56"/>
      <c r="R15" s="30"/>
      <c r="S15" s="57"/>
      <c r="T15" s="58">
        <f t="shared" ref="T15:T24" si="0">+S15*R15</f>
        <v>0</v>
      </c>
    </row>
    <row r="16" spans="2:25" s="44" customFormat="1" x14ac:dyDescent="0.2">
      <c r="B16" s="30"/>
      <c r="C16" s="30"/>
      <c r="D16" s="32"/>
      <c r="E16" s="33"/>
      <c r="F16" s="73"/>
      <c r="G16" s="73"/>
      <c r="H16" s="73"/>
      <c r="I16" s="30"/>
      <c r="J16" s="30"/>
      <c r="K16" s="56"/>
      <c r="L16" s="73"/>
      <c r="M16" s="73"/>
      <c r="N16" s="73"/>
      <c r="O16" s="30"/>
      <c r="P16" s="56"/>
      <c r="Q16" s="56"/>
      <c r="R16" s="30"/>
      <c r="S16" s="57"/>
      <c r="T16" s="58">
        <f t="shared" si="0"/>
        <v>0</v>
      </c>
    </row>
    <row r="17" spans="2:20" s="44" customFormat="1" x14ac:dyDescent="0.2">
      <c r="B17" s="30"/>
      <c r="C17" s="30"/>
      <c r="D17" s="32"/>
      <c r="E17" s="33"/>
      <c r="F17" s="73"/>
      <c r="G17" s="73"/>
      <c r="H17" s="73"/>
      <c r="I17" s="30"/>
      <c r="J17" s="30"/>
      <c r="K17" s="56"/>
      <c r="L17" s="73"/>
      <c r="M17" s="73"/>
      <c r="N17" s="73"/>
      <c r="O17" s="30"/>
      <c r="P17" s="56"/>
      <c r="Q17" s="56"/>
      <c r="R17" s="30"/>
      <c r="S17" s="57"/>
      <c r="T17" s="58">
        <f t="shared" si="0"/>
        <v>0</v>
      </c>
    </row>
    <row r="18" spans="2:20" s="44" customFormat="1" x14ac:dyDescent="0.2">
      <c r="B18" s="30"/>
      <c r="C18" s="30"/>
      <c r="D18" s="32"/>
      <c r="E18" s="33"/>
      <c r="F18" s="73"/>
      <c r="G18" s="73"/>
      <c r="H18" s="73"/>
      <c r="I18" s="30"/>
      <c r="J18" s="30"/>
      <c r="K18" s="56"/>
      <c r="L18" s="73"/>
      <c r="M18" s="73"/>
      <c r="N18" s="73"/>
      <c r="O18" s="30"/>
      <c r="P18" s="56"/>
      <c r="Q18" s="56"/>
      <c r="R18" s="30"/>
      <c r="S18" s="57"/>
      <c r="T18" s="58">
        <f t="shared" si="0"/>
        <v>0</v>
      </c>
    </row>
    <row r="19" spans="2:20" s="44" customFormat="1" x14ac:dyDescent="0.2">
      <c r="B19" s="30"/>
      <c r="C19" s="30"/>
      <c r="D19" s="32"/>
      <c r="E19" s="33"/>
      <c r="F19" s="73"/>
      <c r="G19" s="73"/>
      <c r="H19" s="73"/>
      <c r="I19" s="30"/>
      <c r="J19" s="30"/>
      <c r="K19" s="56"/>
      <c r="L19" s="73"/>
      <c r="M19" s="73"/>
      <c r="N19" s="73"/>
      <c r="O19" s="30"/>
      <c r="P19" s="56"/>
      <c r="Q19" s="56"/>
      <c r="R19" s="30"/>
      <c r="S19" s="57"/>
      <c r="T19" s="58">
        <f t="shared" si="0"/>
        <v>0</v>
      </c>
    </row>
    <row r="20" spans="2:20" s="44" customFormat="1" x14ac:dyDescent="0.2">
      <c r="B20" s="30"/>
      <c r="C20" s="30"/>
      <c r="D20" s="32"/>
      <c r="E20" s="33"/>
      <c r="F20" s="73"/>
      <c r="G20" s="73"/>
      <c r="H20" s="73"/>
      <c r="I20" s="30"/>
      <c r="J20" s="30"/>
      <c r="K20" s="56"/>
      <c r="L20" s="73"/>
      <c r="M20" s="73"/>
      <c r="N20" s="73"/>
      <c r="O20" s="30"/>
      <c r="P20" s="56"/>
      <c r="Q20" s="56"/>
      <c r="R20" s="30"/>
      <c r="S20" s="57"/>
      <c r="T20" s="58">
        <f t="shared" si="0"/>
        <v>0</v>
      </c>
    </row>
    <row r="21" spans="2:20" s="44" customFormat="1" x14ac:dyDescent="0.2">
      <c r="B21" s="30"/>
      <c r="C21" s="30"/>
      <c r="D21" s="31"/>
      <c r="E21" s="33"/>
      <c r="F21" s="73"/>
      <c r="G21" s="73"/>
      <c r="H21" s="73"/>
      <c r="I21" s="30"/>
      <c r="J21" s="30"/>
      <c r="K21" s="56"/>
      <c r="L21" s="73"/>
      <c r="M21" s="73"/>
      <c r="N21" s="73"/>
      <c r="O21" s="30"/>
      <c r="P21" s="56"/>
      <c r="Q21" s="56"/>
      <c r="R21" s="30"/>
      <c r="S21" s="57"/>
      <c r="T21" s="58">
        <f t="shared" si="0"/>
        <v>0</v>
      </c>
    </row>
    <row r="22" spans="2:20" s="44" customFormat="1" x14ac:dyDescent="0.2">
      <c r="B22" s="30"/>
      <c r="C22" s="30"/>
      <c r="D22" s="31"/>
      <c r="E22" s="33"/>
      <c r="F22" s="73"/>
      <c r="G22" s="73"/>
      <c r="H22" s="73"/>
      <c r="I22" s="30"/>
      <c r="J22" s="30"/>
      <c r="K22" s="56"/>
      <c r="L22" s="73"/>
      <c r="M22" s="73"/>
      <c r="N22" s="73"/>
      <c r="O22" s="30"/>
      <c r="P22" s="56"/>
      <c r="Q22" s="56"/>
      <c r="R22" s="30"/>
      <c r="S22" s="57"/>
      <c r="T22" s="58">
        <f t="shared" si="0"/>
        <v>0</v>
      </c>
    </row>
    <row r="23" spans="2:20" s="44" customFormat="1" x14ac:dyDescent="0.2">
      <c r="B23" s="30"/>
      <c r="C23" s="30"/>
      <c r="D23" s="31"/>
      <c r="E23" s="33"/>
      <c r="F23" s="73"/>
      <c r="G23" s="73"/>
      <c r="H23" s="73"/>
      <c r="I23" s="30"/>
      <c r="J23" s="30"/>
      <c r="K23" s="56"/>
      <c r="L23" s="73"/>
      <c r="M23" s="73"/>
      <c r="N23" s="73"/>
      <c r="O23" s="30"/>
      <c r="P23" s="56"/>
      <c r="Q23" s="56"/>
      <c r="R23" s="30"/>
      <c r="S23" s="57"/>
      <c r="T23" s="58">
        <f t="shared" si="0"/>
        <v>0</v>
      </c>
    </row>
    <row r="24" spans="2:20" s="44" customFormat="1" x14ac:dyDescent="0.2">
      <c r="B24" s="30"/>
      <c r="C24" s="30"/>
      <c r="D24" s="32"/>
      <c r="E24" s="33"/>
      <c r="F24" s="73"/>
      <c r="G24" s="73"/>
      <c r="H24" s="73"/>
      <c r="I24" s="30"/>
      <c r="J24" s="30"/>
      <c r="K24" s="56"/>
      <c r="L24" s="73"/>
      <c r="M24" s="73"/>
      <c r="N24" s="73"/>
      <c r="O24" s="30"/>
      <c r="P24" s="56"/>
      <c r="Q24" s="56"/>
      <c r="R24" s="30"/>
      <c r="S24" s="57"/>
      <c r="T24" s="58">
        <f t="shared" si="0"/>
        <v>0</v>
      </c>
    </row>
    <row r="25" spans="2:20" x14ac:dyDescent="0.2">
      <c r="B25" s="30"/>
      <c r="C25" s="7"/>
      <c r="D25" s="32"/>
      <c r="E25" s="33"/>
      <c r="F25" s="82"/>
      <c r="G25" s="73"/>
      <c r="H25" s="82"/>
      <c r="I25" s="7"/>
      <c r="J25" s="7"/>
      <c r="K25" s="8"/>
      <c r="L25" s="82"/>
      <c r="M25" s="83"/>
      <c r="N25" s="82"/>
      <c r="O25" s="8"/>
      <c r="P25" s="8"/>
      <c r="Q25" s="8"/>
      <c r="R25" s="7"/>
      <c r="S25" s="9"/>
      <c r="T25" s="34"/>
    </row>
    <row r="26" spans="2:20" ht="13.5" thickBot="1" x14ac:dyDescent="0.25">
      <c r="B26" s="16"/>
      <c r="C26" s="17"/>
      <c r="D26" s="17"/>
      <c r="E26" s="17"/>
      <c r="F26" s="84"/>
      <c r="G26" s="85"/>
      <c r="H26" s="84"/>
      <c r="I26" s="17"/>
      <c r="J26" s="17"/>
      <c r="K26" s="18"/>
      <c r="L26" s="84"/>
      <c r="M26" s="85"/>
      <c r="N26" s="84"/>
      <c r="O26" s="18"/>
      <c r="P26" s="18"/>
      <c r="Q26" s="18"/>
      <c r="R26" s="17"/>
      <c r="S26" s="19"/>
      <c r="T26" s="20"/>
    </row>
    <row r="27" spans="2:20" x14ac:dyDescent="0.2">
      <c r="B27" s="13"/>
      <c r="C27" s="13"/>
      <c r="D27" s="1"/>
      <c r="E27" s="13"/>
      <c r="F27" s="1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1" t="s">
        <v>18</v>
      </c>
      <c r="T27" s="26">
        <f>+SUM(T11:T25)*0.16</f>
        <v>5379.3103408000006</v>
      </c>
    </row>
    <row r="28" spans="2:20" x14ac:dyDescent="0.2">
      <c r="B28" s="13"/>
      <c r="C28" s="13"/>
      <c r="D28" s="1"/>
      <c r="E28" s="13"/>
      <c r="F28" s="1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27" t="s">
        <v>17</v>
      </c>
      <c r="T28" s="28">
        <f>SUM(T11:T27)</f>
        <v>38999.999970800003</v>
      </c>
    </row>
    <row r="29" spans="2:20" x14ac:dyDescent="0.2">
      <c r="B29" s="13"/>
      <c r="C29" s="13"/>
      <c r="D29" s="1"/>
      <c r="E29" s="13"/>
      <c r="F29" s="1"/>
      <c r="G29" s="1"/>
      <c r="H29" s="1"/>
      <c r="I29" s="13"/>
      <c r="J29" s="1"/>
      <c r="K29" s="1"/>
      <c r="L29" s="1"/>
      <c r="M29" s="1"/>
      <c r="N29" s="1"/>
      <c r="O29" s="1"/>
      <c r="P29" s="1"/>
      <c r="Q29" s="1"/>
      <c r="R29" s="1"/>
      <c r="S29" s="11"/>
      <c r="T29" s="11"/>
    </row>
    <row r="30" spans="2:20" x14ac:dyDescent="0.2">
      <c r="B30" s="1"/>
      <c r="C30" s="1"/>
      <c r="D30" s="1"/>
      <c r="E30" s="1"/>
      <c r="F30" s="1"/>
      <c r="G30" s="1"/>
      <c r="H30" s="1"/>
      <c r="I30" s="13"/>
      <c r="J30" s="1"/>
      <c r="K30" s="1"/>
      <c r="L30" s="1"/>
      <c r="M30" s="1"/>
      <c r="N30" s="1"/>
      <c r="O30" s="1"/>
      <c r="P30" s="1"/>
      <c r="Q30" s="1"/>
      <c r="R30" s="1"/>
      <c r="S30" s="1"/>
      <c r="T30" s="12"/>
    </row>
    <row r="31" spans="2:20" x14ac:dyDescent="0.2">
      <c r="B31" s="1"/>
      <c r="C31" s="1"/>
      <c r="D31" s="1"/>
      <c r="E31" s="1"/>
      <c r="F31" s="1"/>
      <c r="G31" s="1"/>
      <c r="H31" s="1"/>
      <c r="I31" s="13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2:20" x14ac:dyDescent="0.2">
      <c r="B32" s="29"/>
      <c r="C32" s="29"/>
      <c r="D32" s="29"/>
      <c r="E32" s="29"/>
      <c r="F32" s="29"/>
      <c r="G32" s="29"/>
      <c r="H32" s="29"/>
      <c r="I32" s="41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114"/>
    </row>
    <row r="33" spans="2:20" x14ac:dyDescent="0.2">
      <c r="B33" s="29"/>
      <c r="C33" s="29"/>
      <c r="D33" s="29"/>
      <c r="E33" s="29"/>
      <c r="F33" s="29"/>
      <c r="G33" s="29"/>
      <c r="H33" s="29"/>
      <c r="I33" s="41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3"/>
  <sheetViews>
    <sheetView zoomScale="115" zoomScaleNormal="115" workbookViewId="0">
      <selection activeCell="B2" sqref="B2:T29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0.28515625" customWidth="1"/>
    <col min="20" max="20" width="13.85546875" customWidth="1"/>
  </cols>
  <sheetData>
    <row r="1" spans="2:25" s="2" customFormat="1" x14ac:dyDescent="0.2">
      <c r="C1" s="3"/>
      <c r="D1" s="4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13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11.25" x14ac:dyDescent="0.2">
      <c r="B8" s="173" t="s">
        <v>19</v>
      </c>
      <c r="C8" s="173"/>
      <c r="D8" s="10" t="s">
        <v>235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39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x14ac:dyDescent="0.2">
      <c r="B11" s="30">
        <v>1</v>
      </c>
      <c r="C11" s="30" t="s">
        <v>39</v>
      </c>
      <c r="D11" s="32" t="s">
        <v>236</v>
      </c>
      <c r="E11" s="33" t="s">
        <v>80</v>
      </c>
      <c r="F11" s="73">
        <v>2</v>
      </c>
      <c r="G11" s="73">
        <v>2</v>
      </c>
      <c r="H11" s="73">
        <v>3</v>
      </c>
      <c r="I11" s="30">
        <v>2</v>
      </c>
      <c r="J11" s="52">
        <v>2</v>
      </c>
      <c r="K11" s="53">
        <v>3</v>
      </c>
      <c r="L11" s="77">
        <v>2</v>
      </c>
      <c r="M11" s="77">
        <v>2</v>
      </c>
      <c r="N11" s="77">
        <v>3</v>
      </c>
      <c r="O11" s="52">
        <v>2</v>
      </c>
      <c r="P11" s="53">
        <v>2</v>
      </c>
      <c r="Q11" s="53">
        <v>3</v>
      </c>
      <c r="R11" s="51">
        <f>SUM(F11:Q11)</f>
        <v>28</v>
      </c>
      <c r="S11" s="54">
        <v>135</v>
      </c>
      <c r="T11" s="55">
        <f>S11*R11</f>
        <v>3780</v>
      </c>
    </row>
    <row r="12" spans="2:25" s="44" customFormat="1" x14ac:dyDescent="0.2">
      <c r="B12" s="30">
        <v>2</v>
      </c>
      <c r="C12" s="30" t="s">
        <v>39</v>
      </c>
      <c r="D12" s="32" t="s">
        <v>237</v>
      </c>
      <c r="E12" s="33" t="s">
        <v>80</v>
      </c>
      <c r="F12" s="73">
        <v>10</v>
      </c>
      <c r="G12" s="73"/>
      <c r="H12" s="73"/>
      <c r="I12" s="30"/>
      <c r="J12" s="30">
        <v>10</v>
      </c>
      <c r="K12" s="56"/>
      <c r="L12" s="73"/>
      <c r="M12" s="73"/>
      <c r="N12" s="73">
        <v>10</v>
      </c>
      <c r="O12" s="30"/>
      <c r="P12" s="56"/>
      <c r="Q12" s="56"/>
      <c r="R12" s="30">
        <f>SUM(F12:Q12)</f>
        <v>30</v>
      </c>
      <c r="S12" s="57">
        <v>161.35632200000001</v>
      </c>
      <c r="T12" s="58">
        <f>+S12*R12</f>
        <v>4840.68966</v>
      </c>
    </row>
    <row r="13" spans="2:25" s="44" customFormat="1" x14ac:dyDescent="0.2">
      <c r="B13" s="30"/>
      <c r="C13" s="30"/>
      <c r="D13" s="32"/>
      <c r="E13" s="33"/>
      <c r="F13" s="73"/>
      <c r="G13" s="73"/>
      <c r="H13" s="73"/>
      <c r="I13" s="30"/>
      <c r="J13" s="30"/>
      <c r="K13" s="56"/>
      <c r="L13" s="73"/>
      <c r="M13" s="73"/>
      <c r="N13" s="73"/>
      <c r="O13" s="30"/>
      <c r="P13" s="56"/>
      <c r="Q13" s="56"/>
      <c r="R13" s="30"/>
      <c r="S13" s="57"/>
      <c r="T13" s="58">
        <f>+S13*R13</f>
        <v>0</v>
      </c>
    </row>
    <row r="14" spans="2:25" s="44" customFormat="1" x14ac:dyDescent="0.2">
      <c r="B14" s="30"/>
      <c r="C14" s="30"/>
      <c r="D14" s="32"/>
      <c r="E14" s="33"/>
      <c r="F14" s="73"/>
      <c r="G14" s="73"/>
      <c r="H14" s="73"/>
      <c r="I14" s="30"/>
      <c r="J14" s="30"/>
      <c r="K14" s="56"/>
      <c r="L14" s="73"/>
      <c r="M14" s="73"/>
      <c r="N14" s="73"/>
      <c r="O14" s="30"/>
      <c r="P14" s="56"/>
      <c r="Q14" s="56"/>
      <c r="R14" s="30"/>
      <c r="S14" s="57"/>
      <c r="T14" s="58">
        <f>+S14*R14</f>
        <v>0</v>
      </c>
    </row>
    <row r="15" spans="2:25" s="44" customFormat="1" x14ac:dyDescent="0.2">
      <c r="B15" s="30"/>
      <c r="C15" s="30"/>
      <c r="D15" s="32"/>
      <c r="E15" s="33"/>
      <c r="F15" s="73"/>
      <c r="G15" s="73"/>
      <c r="H15" s="73"/>
      <c r="I15" s="30"/>
      <c r="J15" s="30"/>
      <c r="K15" s="56"/>
      <c r="L15" s="73"/>
      <c r="M15" s="73"/>
      <c r="N15" s="73"/>
      <c r="O15" s="30"/>
      <c r="P15" s="56"/>
      <c r="Q15" s="56"/>
      <c r="R15" s="30"/>
      <c r="S15" s="57"/>
      <c r="T15" s="58">
        <f t="shared" ref="T15:T24" si="0">+S15*R15</f>
        <v>0</v>
      </c>
    </row>
    <row r="16" spans="2:25" s="44" customFormat="1" x14ac:dyDescent="0.2">
      <c r="B16" s="30"/>
      <c r="C16" s="30"/>
      <c r="D16" s="32"/>
      <c r="E16" s="33"/>
      <c r="F16" s="73"/>
      <c r="G16" s="73"/>
      <c r="H16" s="73"/>
      <c r="I16" s="30"/>
      <c r="J16" s="30"/>
      <c r="K16" s="56"/>
      <c r="L16" s="73"/>
      <c r="M16" s="73"/>
      <c r="N16" s="73"/>
      <c r="O16" s="30"/>
      <c r="P16" s="56"/>
      <c r="Q16" s="56"/>
      <c r="R16" s="30"/>
      <c r="S16" s="57"/>
      <c r="T16" s="58">
        <f t="shared" si="0"/>
        <v>0</v>
      </c>
    </row>
    <row r="17" spans="2:20" s="44" customFormat="1" x14ac:dyDescent="0.2">
      <c r="B17" s="30"/>
      <c r="C17" s="30"/>
      <c r="D17" s="32"/>
      <c r="E17" s="33"/>
      <c r="F17" s="73"/>
      <c r="G17" s="73"/>
      <c r="H17" s="73"/>
      <c r="I17" s="30"/>
      <c r="J17" s="30"/>
      <c r="K17" s="56"/>
      <c r="L17" s="73"/>
      <c r="M17" s="73"/>
      <c r="N17" s="73"/>
      <c r="O17" s="30"/>
      <c r="P17" s="56"/>
      <c r="Q17" s="56"/>
      <c r="R17" s="30"/>
      <c r="S17" s="57"/>
      <c r="T17" s="58">
        <f t="shared" si="0"/>
        <v>0</v>
      </c>
    </row>
    <row r="18" spans="2:20" s="44" customFormat="1" x14ac:dyDescent="0.2">
      <c r="B18" s="30"/>
      <c r="C18" s="30"/>
      <c r="D18" s="32"/>
      <c r="E18" s="33"/>
      <c r="F18" s="73"/>
      <c r="G18" s="73"/>
      <c r="H18" s="73"/>
      <c r="I18" s="30"/>
      <c r="J18" s="30"/>
      <c r="K18" s="56"/>
      <c r="L18" s="73"/>
      <c r="M18" s="73"/>
      <c r="N18" s="73"/>
      <c r="O18" s="30"/>
      <c r="P18" s="56"/>
      <c r="Q18" s="56"/>
      <c r="R18" s="30"/>
      <c r="S18" s="57"/>
      <c r="T18" s="58">
        <f t="shared" si="0"/>
        <v>0</v>
      </c>
    </row>
    <row r="19" spans="2:20" s="44" customFormat="1" x14ac:dyDescent="0.2">
      <c r="B19" s="30"/>
      <c r="C19" s="30"/>
      <c r="D19" s="32"/>
      <c r="E19" s="33"/>
      <c r="F19" s="73"/>
      <c r="G19" s="73"/>
      <c r="H19" s="73"/>
      <c r="I19" s="30"/>
      <c r="J19" s="30"/>
      <c r="K19" s="56"/>
      <c r="L19" s="73"/>
      <c r="M19" s="73"/>
      <c r="N19" s="73"/>
      <c r="O19" s="30"/>
      <c r="P19" s="56"/>
      <c r="Q19" s="56"/>
      <c r="R19" s="30"/>
      <c r="S19" s="57"/>
      <c r="T19" s="58">
        <f t="shared" si="0"/>
        <v>0</v>
      </c>
    </row>
    <row r="20" spans="2:20" s="44" customFormat="1" x14ac:dyDescent="0.2">
      <c r="B20" s="30"/>
      <c r="C20" s="30"/>
      <c r="D20" s="32"/>
      <c r="E20" s="33"/>
      <c r="F20" s="73"/>
      <c r="G20" s="73"/>
      <c r="H20" s="73"/>
      <c r="I20" s="30"/>
      <c r="J20" s="30"/>
      <c r="K20" s="56"/>
      <c r="L20" s="73"/>
      <c r="M20" s="73"/>
      <c r="N20" s="73"/>
      <c r="O20" s="30"/>
      <c r="P20" s="56"/>
      <c r="Q20" s="56"/>
      <c r="R20" s="30"/>
      <c r="S20" s="57"/>
      <c r="T20" s="58">
        <f t="shared" si="0"/>
        <v>0</v>
      </c>
    </row>
    <row r="21" spans="2:20" s="44" customFormat="1" x14ac:dyDescent="0.2">
      <c r="B21" s="30"/>
      <c r="C21" s="30"/>
      <c r="D21" s="31"/>
      <c r="E21" s="33"/>
      <c r="F21" s="73"/>
      <c r="G21" s="73"/>
      <c r="H21" s="73"/>
      <c r="I21" s="30"/>
      <c r="J21" s="30"/>
      <c r="K21" s="56"/>
      <c r="L21" s="73"/>
      <c r="M21" s="73"/>
      <c r="N21" s="73"/>
      <c r="O21" s="30"/>
      <c r="P21" s="56"/>
      <c r="Q21" s="56"/>
      <c r="R21" s="30"/>
      <c r="S21" s="57"/>
      <c r="T21" s="58">
        <f t="shared" si="0"/>
        <v>0</v>
      </c>
    </row>
    <row r="22" spans="2:20" s="44" customFormat="1" x14ac:dyDescent="0.2">
      <c r="B22" s="30"/>
      <c r="C22" s="30"/>
      <c r="D22" s="31"/>
      <c r="E22" s="33"/>
      <c r="F22" s="73"/>
      <c r="G22" s="73"/>
      <c r="H22" s="73"/>
      <c r="I22" s="30"/>
      <c r="J22" s="30"/>
      <c r="K22" s="56"/>
      <c r="L22" s="73"/>
      <c r="M22" s="73"/>
      <c r="N22" s="73"/>
      <c r="O22" s="30"/>
      <c r="P22" s="56"/>
      <c r="Q22" s="56"/>
      <c r="R22" s="30"/>
      <c r="S22" s="57"/>
      <c r="T22" s="58">
        <f t="shared" si="0"/>
        <v>0</v>
      </c>
    </row>
    <row r="23" spans="2:20" s="44" customFormat="1" x14ac:dyDescent="0.2">
      <c r="B23" s="30"/>
      <c r="C23" s="30"/>
      <c r="D23" s="31"/>
      <c r="E23" s="33"/>
      <c r="F23" s="73"/>
      <c r="G23" s="73"/>
      <c r="H23" s="73"/>
      <c r="I23" s="30"/>
      <c r="J23" s="30"/>
      <c r="K23" s="56"/>
      <c r="L23" s="73"/>
      <c r="M23" s="73"/>
      <c r="N23" s="73"/>
      <c r="O23" s="30"/>
      <c r="P23" s="56"/>
      <c r="Q23" s="56"/>
      <c r="R23" s="30"/>
      <c r="S23" s="57"/>
      <c r="T23" s="58">
        <f t="shared" si="0"/>
        <v>0</v>
      </c>
    </row>
    <row r="24" spans="2:20" s="44" customFormat="1" x14ac:dyDescent="0.2">
      <c r="B24" s="30"/>
      <c r="C24" s="30"/>
      <c r="D24" s="32"/>
      <c r="E24" s="33"/>
      <c r="F24" s="73"/>
      <c r="G24" s="73"/>
      <c r="H24" s="73"/>
      <c r="I24" s="30"/>
      <c r="J24" s="30"/>
      <c r="K24" s="56"/>
      <c r="L24" s="73"/>
      <c r="M24" s="73"/>
      <c r="N24" s="73"/>
      <c r="O24" s="30"/>
      <c r="P24" s="56"/>
      <c r="Q24" s="56"/>
      <c r="R24" s="30"/>
      <c r="S24" s="57"/>
      <c r="T24" s="58">
        <f t="shared" si="0"/>
        <v>0</v>
      </c>
    </row>
    <row r="25" spans="2:20" x14ac:dyDescent="0.2">
      <c r="B25" s="30"/>
      <c r="C25" s="7"/>
      <c r="D25" s="32"/>
      <c r="E25" s="33"/>
      <c r="F25" s="82"/>
      <c r="G25" s="73"/>
      <c r="H25" s="82"/>
      <c r="I25" s="7"/>
      <c r="J25" s="7"/>
      <c r="K25" s="8"/>
      <c r="L25" s="82"/>
      <c r="M25" s="83"/>
      <c r="N25" s="82"/>
      <c r="O25" s="8"/>
      <c r="P25" s="8"/>
      <c r="Q25" s="8"/>
      <c r="R25" s="7"/>
      <c r="S25" s="9"/>
      <c r="T25" s="34"/>
    </row>
    <row r="26" spans="2:20" ht="13.5" thickBot="1" x14ac:dyDescent="0.25">
      <c r="B26" s="16"/>
      <c r="C26" s="17"/>
      <c r="D26" s="17"/>
      <c r="E26" s="17"/>
      <c r="F26" s="84"/>
      <c r="G26" s="85"/>
      <c r="H26" s="84"/>
      <c r="I26" s="17"/>
      <c r="J26" s="17"/>
      <c r="K26" s="18"/>
      <c r="L26" s="84"/>
      <c r="M26" s="85"/>
      <c r="N26" s="84"/>
      <c r="O26" s="18"/>
      <c r="P26" s="18"/>
      <c r="Q26" s="18"/>
      <c r="R26" s="17"/>
      <c r="S26" s="19"/>
      <c r="T26" s="20"/>
    </row>
    <row r="27" spans="2:20" x14ac:dyDescent="0.2">
      <c r="B27" s="13"/>
      <c r="C27" s="13"/>
      <c r="D27" s="1"/>
      <c r="E27" s="13"/>
      <c r="F27" s="1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1" t="s">
        <v>18</v>
      </c>
      <c r="T27" s="26">
        <f>+SUM(T11:T25)*0.16</f>
        <v>1379.3103456000001</v>
      </c>
    </row>
    <row r="28" spans="2:20" x14ac:dyDescent="0.2">
      <c r="B28" s="13"/>
      <c r="C28" s="13"/>
      <c r="D28" s="1"/>
      <c r="E28" s="13"/>
      <c r="F28" s="1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27" t="s">
        <v>17</v>
      </c>
      <c r="T28" s="28">
        <f>SUM(T11:T27)</f>
        <v>10000.000005600001</v>
      </c>
    </row>
    <row r="29" spans="2:20" x14ac:dyDescent="0.2">
      <c r="B29" s="13"/>
      <c r="C29" s="13"/>
      <c r="D29" s="1"/>
      <c r="E29" s="13"/>
      <c r="F29" s="1"/>
      <c r="G29" s="1"/>
      <c r="H29" s="1"/>
      <c r="I29" s="13"/>
      <c r="J29" s="1"/>
      <c r="K29" s="1"/>
      <c r="L29" s="1"/>
      <c r="M29" s="1"/>
      <c r="N29" s="1"/>
      <c r="O29" s="1"/>
      <c r="P29" s="1"/>
      <c r="Q29" s="1"/>
      <c r="R29" s="1"/>
      <c r="S29" s="11"/>
      <c r="T29" s="11"/>
    </row>
    <row r="30" spans="2:20" x14ac:dyDescent="0.2">
      <c r="B30" s="1"/>
      <c r="C30" s="1"/>
      <c r="D30" s="1"/>
      <c r="E30" s="1"/>
      <c r="F30" s="1"/>
      <c r="G30" s="1"/>
      <c r="H30" s="1"/>
      <c r="I30" s="13"/>
      <c r="J30" s="1"/>
      <c r="K30" s="1"/>
      <c r="L30" s="1"/>
      <c r="M30" s="1"/>
      <c r="N30" s="1"/>
      <c r="O30" s="1"/>
      <c r="P30" s="1"/>
      <c r="Q30" s="1"/>
      <c r="R30" s="1"/>
      <c r="S30" s="1"/>
      <c r="T30" s="12"/>
    </row>
    <row r="31" spans="2:20" x14ac:dyDescent="0.2">
      <c r="B31" s="1"/>
      <c r="C31" s="1"/>
      <c r="D31" s="1"/>
      <c r="E31" s="1"/>
      <c r="F31" s="1"/>
      <c r="G31" s="1"/>
      <c r="H31" s="1"/>
      <c r="I31" s="13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2:20" x14ac:dyDescent="0.2">
      <c r="B32" s="29"/>
      <c r="C32" s="29"/>
      <c r="D32" s="29"/>
      <c r="E32" s="29"/>
      <c r="F32" s="29"/>
      <c r="G32" s="29"/>
      <c r="H32" s="29"/>
      <c r="I32" s="41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114"/>
    </row>
    <row r="33" spans="2:20" x14ac:dyDescent="0.2">
      <c r="B33" s="29"/>
      <c r="C33" s="29"/>
      <c r="D33" s="29"/>
      <c r="E33" s="29"/>
      <c r="F33" s="29"/>
      <c r="G33" s="29"/>
      <c r="H33" s="29"/>
      <c r="I33" s="41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3"/>
  <sheetViews>
    <sheetView zoomScale="115" zoomScaleNormal="115" workbookViewId="0">
      <selection activeCell="B3" sqref="B3:T29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0.28515625" customWidth="1"/>
    <col min="20" max="20" width="13.85546875" customWidth="1"/>
  </cols>
  <sheetData>
    <row r="1" spans="2:25" s="2" customFormat="1" x14ac:dyDescent="0.2">
      <c r="C1" s="3"/>
      <c r="D1" s="4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13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11.25" x14ac:dyDescent="0.2">
      <c r="B8" s="173" t="s">
        <v>19</v>
      </c>
      <c r="C8" s="173"/>
      <c r="D8" s="10" t="s">
        <v>83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39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x14ac:dyDescent="0.2">
      <c r="B11" s="30">
        <v>1</v>
      </c>
      <c r="C11" s="30" t="s">
        <v>39</v>
      </c>
      <c r="D11" s="32" t="s">
        <v>84</v>
      </c>
      <c r="E11" s="33" t="s">
        <v>71</v>
      </c>
      <c r="F11" s="73">
        <v>5656</v>
      </c>
      <c r="G11" s="73">
        <v>5656</v>
      </c>
      <c r="H11" s="73">
        <v>5656</v>
      </c>
      <c r="I11" s="30">
        <v>5656</v>
      </c>
      <c r="J11" s="52">
        <v>5656</v>
      </c>
      <c r="K11" s="52">
        <v>5656</v>
      </c>
      <c r="L11" s="77">
        <v>5656</v>
      </c>
      <c r="M11" s="77">
        <v>5656</v>
      </c>
      <c r="N11" s="77">
        <v>5656</v>
      </c>
      <c r="O11" s="52">
        <v>5656</v>
      </c>
      <c r="P11" s="52">
        <v>5656</v>
      </c>
      <c r="Q11" s="52">
        <v>5656</v>
      </c>
      <c r="R11" s="52">
        <f>SUM(F11:Q11)</f>
        <v>67872</v>
      </c>
      <c r="S11" s="54">
        <v>21.001753808299998</v>
      </c>
      <c r="T11" s="55">
        <f>S11*R11</f>
        <v>1425431.0344769375</v>
      </c>
    </row>
    <row r="12" spans="2:25" s="44" customFormat="1" x14ac:dyDescent="0.2">
      <c r="B12" s="30"/>
      <c r="C12" s="30"/>
      <c r="D12" s="32"/>
      <c r="E12" s="33"/>
      <c r="F12" s="73"/>
      <c r="G12" s="73"/>
      <c r="H12" s="73"/>
      <c r="I12" s="30"/>
      <c r="J12" s="30"/>
      <c r="K12" s="56"/>
      <c r="L12" s="73"/>
      <c r="M12" s="73"/>
      <c r="N12" s="73"/>
      <c r="O12" s="30"/>
      <c r="P12" s="56"/>
      <c r="Q12" s="56"/>
      <c r="R12" s="30"/>
      <c r="S12" s="57"/>
      <c r="T12" s="58">
        <f>+S12*R12</f>
        <v>0</v>
      </c>
    </row>
    <row r="13" spans="2:25" s="44" customFormat="1" x14ac:dyDescent="0.2">
      <c r="B13" s="30"/>
      <c r="C13" s="30"/>
      <c r="D13" s="32"/>
      <c r="E13" s="33"/>
      <c r="F13" s="73"/>
      <c r="G13" s="73"/>
      <c r="H13" s="73"/>
      <c r="I13" s="30"/>
      <c r="J13" s="30"/>
      <c r="K13" s="56"/>
      <c r="L13" s="73"/>
      <c r="M13" s="73"/>
      <c r="N13" s="73"/>
      <c r="O13" s="30"/>
      <c r="P13" s="56"/>
      <c r="Q13" s="56"/>
      <c r="R13" s="30"/>
      <c r="S13" s="57"/>
      <c r="T13" s="58">
        <f>+S13*R13</f>
        <v>0</v>
      </c>
    </row>
    <row r="14" spans="2:25" s="44" customFormat="1" x14ac:dyDescent="0.2">
      <c r="B14" s="30"/>
      <c r="C14" s="30"/>
      <c r="D14" s="32"/>
      <c r="E14" s="33"/>
      <c r="F14" s="73"/>
      <c r="G14" s="73"/>
      <c r="H14" s="73"/>
      <c r="I14" s="30"/>
      <c r="J14" s="30"/>
      <c r="K14" s="56"/>
      <c r="L14" s="73"/>
      <c r="M14" s="73"/>
      <c r="N14" s="73"/>
      <c r="O14" s="30"/>
      <c r="P14" s="56"/>
      <c r="Q14" s="56"/>
      <c r="R14" s="30"/>
      <c r="S14" s="57"/>
      <c r="T14" s="58">
        <f>+S14*R14</f>
        <v>0</v>
      </c>
    </row>
    <row r="15" spans="2:25" s="44" customFormat="1" x14ac:dyDescent="0.2">
      <c r="B15" s="30"/>
      <c r="C15" s="30"/>
      <c r="D15" s="32"/>
      <c r="E15" s="33"/>
      <c r="F15" s="73"/>
      <c r="G15" s="73"/>
      <c r="H15" s="73"/>
      <c r="I15" s="30"/>
      <c r="J15" s="30"/>
      <c r="K15" s="56"/>
      <c r="L15" s="73"/>
      <c r="M15" s="73"/>
      <c r="N15" s="73"/>
      <c r="O15" s="30"/>
      <c r="P15" s="56"/>
      <c r="Q15" s="56"/>
      <c r="R15" s="30"/>
      <c r="S15" s="57"/>
      <c r="T15" s="58">
        <v>0</v>
      </c>
    </row>
    <row r="16" spans="2:25" s="44" customFormat="1" x14ac:dyDescent="0.2">
      <c r="B16" s="30"/>
      <c r="C16" s="30"/>
      <c r="D16" s="32"/>
      <c r="E16" s="33"/>
      <c r="F16" s="73"/>
      <c r="G16" s="73"/>
      <c r="H16" s="73"/>
      <c r="I16" s="30"/>
      <c r="J16" s="30"/>
      <c r="K16" s="56"/>
      <c r="L16" s="73"/>
      <c r="M16" s="73"/>
      <c r="N16" s="73"/>
      <c r="O16" s="30"/>
      <c r="P16" s="56"/>
      <c r="Q16" s="56"/>
      <c r="R16" s="30"/>
      <c r="S16" s="57"/>
      <c r="T16" s="58">
        <v>0</v>
      </c>
    </row>
    <row r="17" spans="2:20" s="44" customFormat="1" x14ac:dyDescent="0.2">
      <c r="B17" s="30"/>
      <c r="C17" s="30"/>
      <c r="D17" s="32"/>
      <c r="E17" s="33"/>
      <c r="F17" s="73"/>
      <c r="G17" s="73"/>
      <c r="H17" s="73"/>
      <c r="I17" s="30"/>
      <c r="J17" s="30"/>
      <c r="K17" s="56"/>
      <c r="L17" s="73"/>
      <c r="M17" s="73"/>
      <c r="N17" s="73"/>
      <c r="O17" s="30"/>
      <c r="P17" s="56"/>
      <c r="Q17" s="56"/>
      <c r="R17" s="30"/>
      <c r="S17" s="57"/>
      <c r="T17" s="58">
        <f t="shared" ref="T17:T24" si="0">+S17*R17</f>
        <v>0</v>
      </c>
    </row>
    <row r="18" spans="2:20" s="44" customFormat="1" x14ac:dyDescent="0.2">
      <c r="B18" s="30"/>
      <c r="C18" s="30"/>
      <c r="D18" s="32"/>
      <c r="E18" s="33"/>
      <c r="F18" s="73"/>
      <c r="G18" s="73"/>
      <c r="H18" s="73"/>
      <c r="I18" s="30"/>
      <c r="J18" s="30"/>
      <c r="K18" s="56"/>
      <c r="L18" s="73"/>
      <c r="M18" s="73"/>
      <c r="N18" s="73"/>
      <c r="O18" s="30"/>
      <c r="P18" s="56"/>
      <c r="Q18" s="56"/>
      <c r="R18" s="30"/>
      <c r="S18" s="57"/>
      <c r="T18" s="58">
        <f t="shared" si="0"/>
        <v>0</v>
      </c>
    </row>
    <row r="19" spans="2:20" s="44" customFormat="1" x14ac:dyDescent="0.2">
      <c r="B19" s="30"/>
      <c r="C19" s="30"/>
      <c r="D19" s="32"/>
      <c r="E19" s="33"/>
      <c r="F19" s="73"/>
      <c r="G19" s="73"/>
      <c r="H19" s="73"/>
      <c r="I19" s="30"/>
      <c r="J19" s="30"/>
      <c r="K19" s="56"/>
      <c r="L19" s="73"/>
      <c r="M19" s="73"/>
      <c r="N19" s="73"/>
      <c r="O19" s="30"/>
      <c r="P19" s="56"/>
      <c r="Q19" s="56"/>
      <c r="R19" s="30"/>
      <c r="S19" s="57"/>
      <c r="T19" s="58">
        <f t="shared" si="0"/>
        <v>0</v>
      </c>
    </row>
    <row r="20" spans="2:20" s="44" customFormat="1" x14ac:dyDescent="0.2">
      <c r="B20" s="30"/>
      <c r="C20" s="30"/>
      <c r="D20" s="32"/>
      <c r="E20" s="33"/>
      <c r="F20" s="73"/>
      <c r="G20" s="73"/>
      <c r="H20" s="73"/>
      <c r="I20" s="30"/>
      <c r="J20" s="30"/>
      <c r="K20" s="56"/>
      <c r="L20" s="73"/>
      <c r="M20" s="73"/>
      <c r="N20" s="73"/>
      <c r="O20" s="30"/>
      <c r="P20" s="56"/>
      <c r="Q20" s="56"/>
      <c r="R20" s="30"/>
      <c r="S20" s="57"/>
      <c r="T20" s="58">
        <f t="shared" si="0"/>
        <v>0</v>
      </c>
    </row>
    <row r="21" spans="2:20" s="44" customFormat="1" x14ac:dyDescent="0.2">
      <c r="B21" s="30"/>
      <c r="C21" s="30"/>
      <c r="D21" s="31"/>
      <c r="E21" s="33"/>
      <c r="F21" s="73"/>
      <c r="G21" s="73"/>
      <c r="H21" s="73"/>
      <c r="I21" s="30"/>
      <c r="J21" s="30"/>
      <c r="K21" s="56"/>
      <c r="L21" s="73"/>
      <c r="M21" s="73"/>
      <c r="N21" s="73"/>
      <c r="O21" s="30"/>
      <c r="P21" s="56"/>
      <c r="Q21" s="56"/>
      <c r="R21" s="30"/>
      <c r="S21" s="57"/>
      <c r="T21" s="58">
        <f t="shared" si="0"/>
        <v>0</v>
      </c>
    </row>
    <row r="22" spans="2:20" s="44" customFormat="1" x14ac:dyDescent="0.2">
      <c r="B22" s="30"/>
      <c r="C22" s="30"/>
      <c r="D22" s="31"/>
      <c r="E22" s="33"/>
      <c r="F22" s="73"/>
      <c r="G22" s="73"/>
      <c r="H22" s="73"/>
      <c r="I22" s="30"/>
      <c r="J22" s="30"/>
      <c r="K22" s="56"/>
      <c r="L22" s="73"/>
      <c r="M22" s="73"/>
      <c r="N22" s="73"/>
      <c r="O22" s="30"/>
      <c r="P22" s="56"/>
      <c r="Q22" s="56"/>
      <c r="R22" s="30"/>
      <c r="S22" s="57"/>
      <c r="T22" s="58">
        <f t="shared" si="0"/>
        <v>0</v>
      </c>
    </row>
    <row r="23" spans="2:20" s="44" customFormat="1" x14ac:dyDescent="0.2">
      <c r="B23" s="30"/>
      <c r="C23" s="30"/>
      <c r="D23" s="31"/>
      <c r="E23" s="33"/>
      <c r="F23" s="73"/>
      <c r="G23" s="73"/>
      <c r="H23" s="73"/>
      <c r="I23" s="30"/>
      <c r="J23" s="30"/>
      <c r="K23" s="56"/>
      <c r="L23" s="73"/>
      <c r="M23" s="73"/>
      <c r="N23" s="73"/>
      <c r="O23" s="30"/>
      <c r="P23" s="56"/>
      <c r="Q23" s="56"/>
      <c r="R23" s="30"/>
      <c r="S23" s="57"/>
      <c r="T23" s="58">
        <f t="shared" si="0"/>
        <v>0</v>
      </c>
    </row>
    <row r="24" spans="2:20" s="44" customFormat="1" x14ac:dyDescent="0.2">
      <c r="B24" s="30"/>
      <c r="C24" s="30"/>
      <c r="D24" s="32"/>
      <c r="E24" s="33"/>
      <c r="F24" s="73"/>
      <c r="G24" s="73"/>
      <c r="H24" s="73"/>
      <c r="I24" s="30"/>
      <c r="J24" s="30"/>
      <c r="K24" s="56"/>
      <c r="L24" s="73"/>
      <c r="M24" s="73"/>
      <c r="N24" s="73"/>
      <c r="O24" s="30"/>
      <c r="P24" s="56"/>
      <c r="Q24" s="56"/>
      <c r="R24" s="30"/>
      <c r="S24" s="57"/>
      <c r="T24" s="58">
        <f t="shared" si="0"/>
        <v>0</v>
      </c>
    </row>
    <row r="25" spans="2:20" x14ac:dyDescent="0.2">
      <c r="B25" s="30"/>
      <c r="C25" s="7"/>
      <c r="D25" s="32"/>
      <c r="E25" s="33"/>
      <c r="F25" s="82"/>
      <c r="G25" s="73"/>
      <c r="H25" s="82"/>
      <c r="I25" s="7"/>
      <c r="J25" s="7"/>
      <c r="K25" s="8"/>
      <c r="L25" s="82"/>
      <c r="M25" s="83"/>
      <c r="N25" s="82"/>
      <c r="O25" s="8"/>
      <c r="P25" s="8"/>
      <c r="Q25" s="8"/>
      <c r="R25" s="7"/>
      <c r="S25" s="9"/>
      <c r="T25" s="34"/>
    </row>
    <row r="26" spans="2:20" ht="13.5" thickBot="1" x14ac:dyDescent="0.25">
      <c r="B26" s="16"/>
      <c r="C26" s="17"/>
      <c r="D26" s="17"/>
      <c r="E26" s="17"/>
      <c r="F26" s="84"/>
      <c r="G26" s="85"/>
      <c r="H26" s="84"/>
      <c r="I26" s="17"/>
      <c r="J26" s="17"/>
      <c r="K26" s="18"/>
      <c r="L26" s="84"/>
      <c r="M26" s="85"/>
      <c r="N26" s="84"/>
      <c r="O26" s="18"/>
      <c r="P26" s="18"/>
      <c r="Q26" s="18"/>
      <c r="R26" s="17"/>
      <c r="S26" s="19"/>
      <c r="T26" s="20"/>
    </row>
    <row r="27" spans="2:20" x14ac:dyDescent="0.2">
      <c r="B27" s="13"/>
      <c r="C27" s="13"/>
      <c r="D27" s="1"/>
      <c r="E27" s="13"/>
      <c r="F27" s="1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1" t="s">
        <v>18</v>
      </c>
      <c r="T27" s="26">
        <f>+SUM(T11:T26)*0.16</f>
        <v>228068.96551631001</v>
      </c>
    </row>
    <row r="28" spans="2:20" x14ac:dyDescent="0.2">
      <c r="B28" s="13"/>
      <c r="C28" s="13"/>
      <c r="D28" s="1"/>
      <c r="E28" s="13"/>
      <c r="F28" s="1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27" t="s">
        <v>17</v>
      </c>
      <c r="T28" s="28">
        <f>SUM(T11:T27)</f>
        <v>1653499.9999932474</v>
      </c>
    </row>
    <row r="29" spans="2:20" x14ac:dyDescent="0.2">
      <c r="B29" s="13"/>
      <c r="C29" s="13"/>
      <c r="D29" s="1"/>
      <c r="E29" s="13"/>
      <c r="F29" s="1"/>
      <c r="G29" s="1"/>
      <c r="H29" s="1"/>
      <c r="I29" s="13"/>
      <c r="J29" s="1"/>
      <c r="K29" s="1"/>
      <c r="L29" s="1"/>
      <c r="M29" s="1"/>
      <c r="N29" s="1"/>
      <c r="O29" s="1"/>
      <c r="P29" s="1"/>
      <c r="Q29" s="1"/>
      <c r="R29" s="1"/>
      <c r="S29" s="11"/>
      <c r="T29" s="11"/>
    </row>
    <row r="30" spans="2:20" ht="13.5" thickBot="1" x14ac:dyDescent="0.25">
      <c r="B30" s="1"/>
      <c r="C30" s="1"/>
      <c r="D30" s="1"/>
      <c r="E30" s="1"/>
      <c r="F30" s="1"/>
      <c r="G30" s="1"/>
      <c r="H30" s="1"/>
      <c r="I30" s="13"/>
      <c r="J30" s="1"/>
      <c r="K30" s="1"/>
      <c r="L30" s="1"/>
      <c r="M30" s="1"/>
      <c r="N30" s="1"/>
      <c r="O30" s="1"/>
      <c r="P30" s="1"/>
      <c r="Q30" s="1"/>
      <c r="R30" s="1"/>
      <c r="S30" s="1"/>
      <c r="T30" s="12"/>
    </row>
    <row r="31" spans="2:20" x14ac:dyDescent="0.2">
      <c r="B31" s="1"/>
      <c r="C31" s="1"/>
      <c r="D31" s="1"/>
      <c r="E31" s="1"/>
      <c r="F31" s="1"/>
      <c r="G31" s="1"/>
      <c r="H31" s="1"/>
      <c r="I31" s="13"/>
      <c r="J31" s="1"/>
      <c r="K31" s="1"/>
      <c r="L31" s="1"/>
      <c r="M31" s="1"/>
      <c r="N31" s="1"/>
      <c r="O31" s="52"/>
      <c r="P31" s="1"/>
      <c r="Q31" s="1"/>
      <c r="R31" s="1"/>
      <c r="S31" s="1"/>
      <c r="T31" s="1"/>
    </row>
    <row r="32" spans="2:20" x14ac:dyDescent="0.2">
      <c r="B32" s="29"/>
      <c r="C32" s="29"/>
      <c r="D32" s="29"/>
      <c r="E32" s="29"/>
      <c r="F32" s="29"/>
      <c r="G32" s="29"/>
      <c r="H32" s="29"/>
      <c r="I32" s="41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</row>
    <row r="33" spans="2:20" x14ac:dyDescent="0.2">
      <c r="B33" s="29"/>
      <c r="C33" s="29"/>
      <c r="D33" s="29"/>
      <c r="E33" s="29"/>
      <c r="F33" s="29"/>
      <c r="G33" s="29"/>
      <c r="H33" s="29"/>
      <c r="I33" s="41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3"/>
  <sheetViews>
    <sheetView zoomScale="115" zoomScaleNormal="115" workbookViewId="0">
      <selection activeCell="B3" sqref="B3:T28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0.28515625" customWidth="1"/>
    <col min="20" max="20" width="13.85546875" customWidth="1"/>
  </cols>
  <sheetData>
    <row r="1" spans="2:25" s="2" customFormat="1" x14ac:dyDescent="0.2">
      <c r="C1" s="3"/>
      <c r="D1" s="4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13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11.25" x14ac:dyDescent="0.2">
      <c r="B8" s="173" t="s">
        <v>19</v>
      </c>
      <c r="C8" s="173"/>
      <c r="D8" s="10" t="s">
        <v>238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39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ht="38.25" x14ac:dyDescent="0.2">
      <c r="B11" s="30">
        <v>1</v>
      </c>
      <c r="C11" s="30" t="s">
        <v>39</v>
      </c>
      <c r="D11" s="36" t="s">
        <v>239</v>
      </c>
      <c r="E11" s="33" t="s">
        <v>52</v>
      </c>
      <c r="F11" s="73"/>
      <c r="G11" s="73">
        <v>66</v>
      </c>
      <c r="H11" s="73"/>
      <c r="I11" s="30"/>
      <c r="J11" s="52"/>
      <c r="K11" s="53"/>
      <c r="L11" s="77"/>
      <c r="M11" s="77"/>
      <c r="N11" s="77">
        <v>66</v>
      </c>
      <c r="O11" s="52"/>
      <c r="P11" s="53"/>
      <c r="Q11" s="53"/>
      <c r="R11" s="52">
        <f>SUM(F11:Q11)</f>
        <v>132</v>
      </c>
      <c r="S11" s="54">
        <v>339.60292600000002</v>
      </c>
      <c r="T11" s="55">
        <f>S11*R11</f>
        <v>44827.586232000001</v>
      </c>
    </row>
    <row r="12" spans="2:25" s="44" customFormat="1" x14ac:dyDescent="0.2">
      <c r="B12" s="30"/>
      <c r="C12" s="30"/>
      <c r="D12" s="32"/>
      <c r="E12" s="33"/>
      <c r="F12" s="73"/>
      <c r="G12" s="73"/>
      <c r="H12" s="73"/>
      <c r="I12" s="30"/>
      <c r="J12" s="30"/>
      <c r="K12" s="56"/>
      <c r="L12" s="73"/>
      <c r="M12" s="73"/>
      <c r="N12" s="73"/>
      <c r="O12" s="30"/>
      <c r="P12" s="56"/>
      <c r="Q12" s="56"/>
      <c r="R12" s="30"/>
      <c r="S12" s="57"/>
      <c r="T12" s="58">
        <f>+S12*R12</f>
        <v>0</v>
      </c>
    </row>
    <row r="13" spans="2:25" s="44" customFormat="1" x14ac:dyDescent="0.2">
      <c r="B13" s="30"/>
      <c r="C13" s="30"/>
      <c r="D13" s="32"/>
      <c r="E13" s="33"/>
      <c r="F13" s="73"/>
      <c r="G13" s="73"/>
      <c r="H13" s="73"/>
      <c r="I13" s="30"/>
      <c r="J13" s="30"/>
      <c r="K13" s="56"/>
      <c r="L13" s="73"/>
      <c r="M13" s="73"/>
      <c r="N13" s="73"/>
      <c r="O13" s="30"/>
      <c r="P13" s="56"/>
      <c r="Q13" s="56"/>
      <c r="R13" s="30"/>
      <c r="S13" s="57"/>
      <c r="T13" s="58">
        <f>+S13*R13</f>
        <v>0</v>
      </c>
    </row>
    <row r="14" spans="2:25" s="44" customFormat="1" x14ac:dyDescent="0.2">
      <c r="B14" s="30"/>
      <c r="C14" s="30"/>
      <c r="D14" s="32"/>
      <c r="E14" s="33"/>
      <c r="F14" s="73"/>
      <c r="G14" s="73"/>
      <c r="H14" s="73"/>
      <c r="I14" s="30"/>
      <c r="J14" s="30"/>
      <c r="K14" s="56"/>
      <c r="L14" s="73"/>
      <c r="M14" s="73"/>
      <c r="N14" s="73"/>
      <c r="O14" s="30"/>
      <c r="P14" s="56"/>
      <c r="Q14" s="56"/>
      <c r="R14" s="30"/>
      <c r="S14" s="57"/>
      <c r="T14" s="58">
        <f>+S14*R14</f>
        <v>0</v>
      </c>
    </row>
    <row r="15" spans="2:25" s="44" customFormat="1" x14ac:dyDescent="0.2">
      <c r="B15" s="30"/>
      <c r="C15" s="30"/>
      <c r="D15" s="32"/>
      <c r="E15" s="33"/>
      <c r="F15" s="73"/>
      <c r="G15" s="73"/>
      <c r="H15" s="73"/>
      <c r="I15" s="30"/>
      <c r="J15" s="30"/>
      <c r="K15" s="56"/>
      <c r="L15" s="73"/>
      <c r="M15" s="73"/>
      <c r="N15" s="73"/>
      <c r="O15" s="30"/>
      <c r="P15" s="56"/>
      <c r="Q15" s="56"/>
      <c r="R15" s="30"/>
      <c r="S15" s="57"/>
      <c r="T15" s="58">
        <v>0</v>
      </c>
    </row>
    <row r="16" spans="2:25" s="44" customFormat="1" x14ac:dyDescent="0.2">
      <c r="B16" s="30"/>
      <c r="C16" s="30"/>
      <c r="D16" s="32"/>
      <c r="E16" s="33"/>
      <c r="F16" s="73"/>
      <c r="G16" s="73"/>
      <c r="H16" s="73"/>
      <c r="I16" s="30"/>
      <c r="J16" s="30"/>
      <c r="K16" s="56"/>
      <c r="L16" s="73"/>
      <c r="M16" s="73"/>
      <c r="N16" s="73"/>
      <c r="O16" s="30"/>
      <c r="P16" s="56"/>
      <c r="Q16" s="56"/>
      <c r="R16" s="30"/>
      <c r="S16" s="57"/>
      <c r="T16" s="58">
        <v>0</v>
      </c>
    </row>
    <row r="17" spans="2:20" s="44" customFormat="1" x14ac:dyDescent="0.2">
      <c r="B17" s="30"/>
      <c r="C17" s="30"/>
      <c r="D17" s="32"/>
      <c r="E17" s="33"/>
      <c r="F17" s="73"/>
      <c r="G17" s="73"/>
      <c r="H17" s="73"/>
      <c r="I17" s="30"/>
      <c r="J17" s="30"/>
      <c r="K17" s="56"/>
      <c r="L17" s="73"/>
      <c r="M17" s="73"/>
      <c r="N17" s="73"/>
      <c r="O17" s="30"/>
      <c r="P17" s="56"/>
      <c r="Q17" s="56"/>
      <c r="R17" s="30"/>
      <c r="S17" s="57"/>
      <c r="T17" s="58">
        <f t="shared" ref="T17:T24" si="0">+S17*R17</f>
        <v>0</v>
      </c>
    </row>
    <row r="18" spans="2:20" s="44" customFormat="1" x14ac:dyDescent="0.2">
      <c r="B18" s="30"/>
      <c r="C18" s="30"/>
      <c r="D18" s="32"/>
      <c r="E18" s="33"/>
      <c r="F18" s="73"/>
      <c r="G18" s="73"/>
      <c r="H18" s="73"/>
      <c r="I18" s="30"/>
      <c r="J18" s="30"/>
      <c r="K18" s="56"/>
      <c r="L18" s="73"/>
      <c r="M18" s="73"/>
      <c r="N18" s="73"/>
      <c r="O18" s="30"/>
      <c r="P18" s="56"/>
      <c r="Q18" s="56"/>
      <c r="R18" s="30"/>
      <c r="S18" s="57"/>
      <c r="T18" s="58">
        <f t="shared" si="0"/>
        <v>0</v>
      </c>
    </row>
    <row r="19" spans="2:20" s="44" customFormat="1" x14ac:dyDescent="0.2">
      <c r="B19" s="30"/>
      <c r="C19" s="30"/>
      <c r="D19" s="32"/>
      <c r="E19" s="33"/>
      <c r="F19" s="73"/>
      <c r="G19" s="73"/>
      <c r="H19" s="73"/>
      <c r="I19" s="30"/>
      <c r="J19" s="30"/>
      <c r="K19" s="56"/>
      <c r="L19" s="73"/>
      <c r="M19" s="73"/>
      <c r="N19" s="73"/>
      <c r="O19" s="30"/>
      <c r="P19" s="56"/>
      <c r="Q19" s="56"/>
      <c r="R19" s="30"/>
      <c r="S19" s="57"/>
      <c r="T19" s="58">
        <f t="shared" si="0"/>
        <v>0</v>
      </c>
    </row>
    <row r="20" spans="2:20" s="44" customFormat="1" x14ac:dyDescent="0.2">
      <c r="B20" s="30"/>
      <c r="C20" s="30"/>
      <c r="D20" s="32"/>
      <c r="E20" s="33"/>
      <c r="F20" s="73"/>
      <c r="G20" s="73"/>
      <c r="H20" s="73"/>
      <c r="I20" s="30"/>
      <c r="J20" s="30"/>
      <c r="K20" s="56"/>
      <c r="L20" s="73"/>
      <c r="M20" s="73"/>
      <c r="N20" s="73"/>
      <c r="O20" s="30"/>
      <c r="P20" s="56"/>
      <c r="Q20" s="56"/>
      <c r="R20" s="30"/>
      <c r="S20" s="57"/>
      <c r="T20" s="58">
        <f t="shared" si="0"/>
        <v>0</v>
      </c>
    </row>
    <row r="21" spans="2:20" s="44" customFormat="1" x14ac:dyDescent="0.2">
      <c r="B21" s="30"/>
      <c r="C21" s="30"/>
      <c r="D21" s="31"/>
      <c r="E21" s="33"/>
      <c r="F21" s="73"/>
      <c r="G21" s="73"/>
      <c r="H21" s="73"/>
      <c r="I21" s="30"/>
      <c r="J21" s="30"/>
      <c r="K21" s="56"/>
      <c r="L21" s="73"/>
      <c r="M21" s="73"/>
      <c r="N21" s="73"/>
      <c r="O21" s="30"/>
      <c r="P21" s="56"/>
      <c r="Q21" s="56"/>
      <c r="R21" s="30"/>
      <c r="S21" s="57"/>
      <c r="T21" s="58">
        <f t="shared" si="0"/>
        <v>0</v>
      </c>
    </row>
    <row r="22" spans="2:20" s="44" customFormat="1" x14ac:dyDescent="0.2">
      <c r="B22" s="30"/>
      <c r="C22" s="30"/>
      <c r="D22" s="31"/>
      <c r="E22" s="33"/>
      <c r="F22" s="73"/>
      <c r="G22" s="73"/>
      <c r="H22" s="73"/>
      <c r="I22" s="30"/>
      <c r="J22" s="30"/>
      <c r="K22" s="56"/>
      <c r="L22" s="73"/>
      <c r="M22" s="73"/>
      <c r="N22" s="73"/>
      <c r="O22" s="30"/>
      <c r="P22" s="56"/>
      <c r="Q22" s="56"/>
      <c r="R22" s="30"/>
      <c r="S22" s="57"/>
      <c r="T22" s="58">
        <f t="shared" si="0"/>
        <v>0</v>
      </c>
    </row>
    <row r="23" spans="2:20" s="44" customFormat="1" x14ac:dyDescent="0.2">
      <c r="B23" s="30"/>
      <c r="C23" s="30"/>
      <c r="D23" s="31"/>
      <c r="E23" s="33"/>
      <c r="F23" s="73"/>
      <c r="G23" s="73"/>
      <c r="H23" s="73"/>
      <c r="I23" s="30"/>
      <c r="J23" s="30"/>
      <c r="K23" s="56"/>
      <c r="L23" s="73"/>
      <c r="M23" s="73"/>
      <c r="N23" s="73"/>
      <c r="O23" s="30"/>
      <c r="P23" s="56"/>
      <c r="Q23" s="56"/>
      <c r="R23" s="30"/>
      <c r="S23" s="57"/>
      <c r="T23" s="58">
        <f t="shared" si="0"/>
        <v>0</v>
      </c>
    </row>
    <row r="24" spans="2:20" s="44" customFormat="1" x14ac:dyDescent="0.2">
      <c r="B24" s="30"/>
      <c r="C24" s="30"/>
      <c r="D24" s="32"/>
      <c r="E24" s="33"/>
      <c r="F24" s="73"/>
      <c r="G24" s="73"/>
      <c r="H24" s="73"/>
      <c r="I24" s="30"/>
      <c r="J24" s="30"/>
      <c r="K24" s="56"/>
      <c r="L24" s="73"/>
      <c r="M24" s="73"/>
      <c r="N24" s="73"/>
      <c r="O24" s="30"/>
      <c r="P24" s="56"/>
      <c r="Q24" s="56"/>
      <c r="R24" s="30"/>
      <c r="S24" s="57"/>
      <c r="T24" s="58">
        <f t="shared" si="0"/>
        <v>0</v>
      </c>
    </row>
    <row r="25" spans="2:20" x14ac:dyDescent="0.2">
      <c r="B25" s="30"/>
      <c r="C25" s="7"/>
      <c r="D25" s="32"/>
      <c r="E25" s="33"/>
      <c r="F25" s="82"/>
      <c r="G25" s="73"/>
      <c r="H25" s="82"/>
      <c r="I25" s="7"/>
      <c r="J25" s="7"/>
      <c r="K25" s="8"/>
      <c r="L25" s="82"/>
      <c r="M25" s="83"/>
      <c r="N25" s="82"/>
      <c r="O25" s="8"/>
      <c r="P25" s="8"/>
      <c r="Q25" s="8"/>
      <c r="R25" s="7"/>
      <c r="S25" s="9"/>
      <c r="T25" s="34"/>
    </row>
    <row r="26" spans="2:20" ht="13.5" thickBot="1" x14ac:dyDescent="0.25">
      <c r="B26" s="16"/>
      <c r="C26" s="17"/>
      <c r="D26" s="17"/>
      <c r="E26" s="17"/>
      <c r="F26" s="84"/>
      <c r="G26" s="85"/>
      <c r="H26" s="84"/>
      <c r="I26" s="17"/>
      <c r="J26" s="17"/>
      <c r="K26" s="18"/>
      <c r="L26" s="84"/>
      <c r="M26" s="85"/>
      <c r="N26" s="84"/>
      <c r="O26" s="18"/>
      <c r="P26" s="18"/>
      <c r="Q26" s="18"/>
      <c r="R26" s="17"/>
      <c r="S26" s="19"/>
      <c r="T26" s="20"/>
    </row>
    <row r="27" spans="2:20" x14ac:dyDescent="0.2">
      <c r="B27" s="13"/>
      <c r="C27" s="13"/>
      <c r="D27" s="1"/>
      <c r="E27" s="13"/>
      <c r="F27" s="1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1" t="s">
        <v>18</v>
      </c>
      <c r="T27" s="26">
        <f>+SUM(T11:T26)*0.16</f>
        <v>7172.4137971200007</v>
      </c>
    </row>
    <row r="28" spans="2:20" x14ac:dyDescent="0.2">
      <c r="B28" s="13"/>
      <c r="C28" s="13"/>
      <c r="D28" s="1"/>
      <c r="E28" s="13"/>
      <c r="F28" s="1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27" t="s">
        <v>17</v>
      </c>
      <c r="T28" s="28">
        <f>SUM(T11:T27)</f>
        <v>52000.000029120005</v>
      </c>
    </row>
    <row r="29" spans="2:20" x14ac:dyDescent="0.2">
      <c r="B29" s="13"/>
      <c r="C29" s="13"/>
      <c r="D29" s="1"/>
      <c r="E29" s="13"/>
      <c r="F29" s="1"/>
      <c r="G29" s="1"/>
      <c r="H29" s="1"/>
      <c r="I29" s="13"/>
      <c r="J29" s="1"/>
      <c r="K29" s="1"/>
      <c r="L29" s="1"/>
      <c r="M29" s="1"/>
      <c r="N29" s="1"/>
      <c r="O29" s="1"/>
      <c r="P29" s="1"/>
      <c r="Q29" s="1"/>
      <c r="R29" s="1"/>
      <c r="S29" s="11"/>
      <c r="T29" s="11"/>
    </row>
    <row r="30" spans="2:20" x14ac:dyDescent="0.2">
      <c r="B30" s="1"/>
      <c r="C30" s="1"/>
      <c r="D30" s="1"/>
      <c r="E30" s="1"/>
      <c r="F30" s="1"/>
      <c r="G30" s="1"/>
      <c r="H30" s="1"/>
      <c r="I30" s="13"/>
      <c r="J30" s="1"/>
      <c r="K30" s="1"/>
      <c r="L30" s="1"/>
      <c r="M30" s="1"/>
      <c r="N30" s="1"/>
      <c r="O30" s="1"/>
      <c r="P30" s="1"/>
      <c r="Q30" s="1"/>
      <c r="R30" s="1"/>
      <c r="S30" s="1"/>
      <c r="T30" s="12"/>
    </row>
    <row r="31" spans="2:20" x14ac:dyDescent="0.2">
      <c r="B31" s="1"/>
      <c r="C31" s="1"/>
      <c r="D31" s="1"/>
      <c r="E31" s="1"/>
      <c r="F31" s="1"/>
      <c r="G31" s="1"/>
      <c r="H31" s="1"/>
      <c r="I31" s="13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2:20" x14ac:dyDescent="0.2">
      <c r="B32" s="29"/>
      <c r="C32" s="29"/>
      <c r="D32" s="29"/>
      <c r="E32" s="29"/>
      <c r="F32" s="29"/>
      <c r="G32" s="29"/>
      <c r="H32" s="29"/>
      <c r="I32" s="41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</row>
    <row r="33" spans="2:20" x14ac:dyDescent="0.2">
      <c r="B33" s="29"/>
      <c r="C33" s="29"/>
      <c r="D33" s="29"/>
      <c r="E33" s="29"/>
      <c r="F33" s="29"/>
      <c r="G33" s="29"/>
      <c r="H33" s="29"/>
      <c r="I33" s="41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26"/>
  <sheetViews>
    <sheetView zoomScaleNormal="100" workbookViewId="0">
      <selection activeCell="B2" sqref="B2:T22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0.28515625" customWidth="1"/>
    <col min="20" max="20" width="13.85546875" customWidth="1"/>
  </cols>
  <sheetData>
    <row r="1" spans="2:25" s="2" customFormat="1" x14ac:dyDescent="0.2">
      <c r="C1" s="3"/>
      <c r="D1" s="4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13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x14ac:dyDescent="0.2">
      <c r="B8" s="173" t="s">
        <v>19</v>
      </c>
      <c r="C8" s="173"/>
      <c r="D8" s="10" t="s">
        <v>139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2" t="s">
        <v>135</v>
      </c>
      <c r="T8" s="172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39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x14ac:dyDescent="0.2">
      <c r="B11" s="30">
        <v>1</v>
      </c>
      <c r="C11" s="30" t="s">
        <v>39</v>
      </c>
      <c r="D11" s="32" t="s">
        <v>140</v>
      </c>
      <c r="E11" s="33" t="s">
        <v>52</v>
      </c>
      <c r="F11" s="73">
        <v>3</v>
      </c>
      <c r="G11" s="73"/>
      <c r="H11" s="73"/>
      <c r="I11" s="30"/>
      <c r="J11" s="52"/>
      <c r="K11" s="53"/>
      <c r="L11" s="77">
        <v>2</v>
      </c>
      <c r="M11" s="77"/>
      <c r="N11" s="77"/>
      <c r="O11" s="52"/>
      <c r="P11" s="53"/>
      <c r="Q11" s="53"/>
      <c r="R11" s="52">
        <f>SUM(F11:Q11)</f>
        <v>5</v>
      </c>
      <c r="S11" s="54">
        <v>145</v>
      </c>
      <c r="T11" s="55">
        <f>S11*R11</f>
        <v>725</v>
      </c>
    </row>
    <row r="12" spans="2:25" s="44" customFormat="1" x14ac:dyDescent="0.2">
      <c r="B12" s="30">
        <v>2</v>
      </c>
      <c r="C12" s="30" t="s">
        <v>39</v>
      </c>
      <c r="D12" s="32" t="s">
        <v>141</v>
      </c>
      <c r="E12" s="33" t="s">
        <v>52</v>
      </c>
      <c r="F12" s="73"/>
      <c r="G12" s="73"/>
      <c r="H12" s="73"/>
      <c r="I12" s="30"/>
      <c r="J12" s="30">
        <v>1</v>
      </c>
      <c r="K12" s="56"/>
      <c r="L12" s="73"/>
      <c r="M12" s="73"/>
      <c r="N12" s="73"/>
      <c r="O12" s="30"/>
      <c r="P12" s="56"/>
      <c r="Q12" s="56"/>
      <c r="R12" s="30">
        <f>+SUM(F12:Q12)</f>
        <v>1</v>
      </c>
      <c r="S12" s="57">
        <v>137.07</v>
      </c>
      <c r="T12" s="58">
        <f>+S12*R12</f>
        <v>137.07</v>
      </c>
    </row>
    <row r="13" spans="2:25" s="44" customFormat="1" x14ac:dyDescent="0.2">
      <c r="B13" s="30"/>
      <c r="C13" s="30"/>
      <c r="D13" s="32"/>
      <c r="E13" s="33"/>
      <c r="F13" s="73"/>
      <c r="G13" s="73"/>
      <c r="H13" s="73"/>
      <c r="I13" s="30"/>
      <c r="J13" s="30"/>
      <c r="K13" s="56"/>
      <c r="L13" s="73"/>
      <c r="M13" s="73"/>
      <c r="N13" s="73"/>
      <c r="O13" s="30"/>
      <c r="P13" s="56"/>
      <c r="Q13" s="56"/>
      <c r="R13" s="30"/>
      <c r="S13" s="57"/>
      <c r="T13" s="58">
        <f>+S13*R13</f>
        <v>0</v>
      </c>
    </row>
    <row r="14" spans="2:25" s="44" customFormat="1" x14ac:dyDescent="0.2">
      <c r="B14" s="30"/>
      <c r="C14" s="30"/>
      <c r="D14" s="32"/>
      <c r="E14" s="33"/>
      <c r="F14" s="73"/>
      <c r="G14" s="73"/>
      <c r="H14" s="73"/>
      <c r="I14" s="30"/>
      <c r="J14" s="30"/>
      <c r="K14" s="56"/>
      <c r="L14" s="73"/>
      <c r="M14" s="73"/>
      <c r="N14" s="73"/>
      <c r="O14" s="30"/>
      <c r="P14" s="56"/>
      <c r="Q14" s="56"/>
      <c r="R14" s="30"/>
      <c r="S14" s="57"/>
      <c r="T14" s="58">
        <f>+S14*R14</f>
        <v>0</v>
      </c>
    </row>
    <row r="15" spans="2:25" s="44" customFormat="1" x14ac:dyDescent="0.2">
      <c r="B15" s="30"/>
      <c r="C15" s="30"/>
      <c r="D15" s="32"/>
      <c r="E15" s="33"/>
      <c r="F15" s="73"/>
      <c r="G15" s="73"/>
      <c r="H15" s="73"/>
      <c r="I15" s="30"/>
      <c r="J15" s="30"/>
      <c r="K15" s="56"/>
      <c r="L15" s="73"/>
      <c r="M15" s="73"/>
      <c r="N15" s="73"/>
      <c r="O15" s="30"/>
      <c r="P15" s="56"/>
      <c r="Q15" s="56"/>
      <c r="R15" s="30"/>
      <c r="S15" s="57"/>
      <c r="T15" s="58">
        <f t="shared" ref="T15:T18" si="0">+S15*R15</f>
        <v>0</v>
      </c>
    </row>
    <row r="16" spans="2:25" s="44" customFormat="1" x14ac:dyDescent="0.2">
      <c r="B16" s="30"/>
      <c r="C16" s="30"/>
      <c r="D16" s="32"/>
      <c r="E16" s="33"/>
      <c r="F16" s="73"/>
      <c r="G16" s="73"/>
      <c r="H16" s="73"/>
      <c r="I16" s="30"/>
      <c r="J16" s="30"/>
      <c r="K16" s="56"/>
      <c r="L16" s="73"/>
      <c r="M16" s="73"/>
      <c r="N16" s="73"/>
      <c r="O16" s="30"/>
      <c r="P16" s="56"/>
      <c r="Q16" s="56"/>
      <c r="R16" s="30"/>
      <c r="S16" s="57"/>
      <c r="T16" s="58">
        <f t="shared" si="0"/>
        <v>0</v>
      </c>
    </row>
    <row r="17" spans="2:20" s="44" customFormat="1" x14ac:dyDescent="0.2">
      <c r="B17" s="30"/>
      <c r="C17" s="30"/>
      <c r="D17" s="32"/>
      <c r="E17" s="33"/>
      <c r="F17" s="73"/>
      <c r="G17" s="73"/>
      <c r="H17" s="73"/>
      <c r="I17" s="30"/>
      <c r="J17" s="30"/>
      <c r="K17" s="56"/>
      <c r="L17" s="73"/>
      <c r="M17" s="73"/>
      <c r="N17" s="73"/>
      <c r="O17" s="30"/>
      <c r="P17" s="56"/>
      <c r="Q17" s="56"/>
      <c r="R17" s="30"/>
      <c r="S17" s="57"/>
      <c r="T17" s="58">
        <f t="shared" si="0"/>
        <v>0</v>
      </c>
    </row>
    <row r="18" spans="2:20" x14ac:dyDescent="0.2">
      <c r="B18" s="30"/>
      <c r="C18" s="30"/>
      <c r="D18" s="32"/>
      <c r="E18" s="33"/>
      <c r="F18" s="82"/>
      <c r="G18" s="73"/>
      <c r="H18" s="82"/>
      <c r="I18" s="7"/>
      <c r="J18" s="7"/>
      <c r="K18" s="8"/>
      <c r="L18" s="82"/>
      <c r="M18" s="83"/>
      <c r="N18" s="82"/>
      <c r="O18" s="8"/>
      <c r="P18" s="8"/>
      <c r="Q18" s="8"/>
      <c r="R18" s="30"/>
      <c r="S18" s="9"/>
      <c r="T18" s="58">
        <f t="shared" si="0"/>
        <v>0</v>
      </c>
    </row>
    <row r="19" spans="2:20" ht="13.5" thickBot="1" x14ac:dyDescent="0.25">
      <c r="B19" s="16"/>
      <c r="C19" s="17"/>
      <c r="D19" s="17"/>
      <c r="E19" s="17"/>
      <c r="F19" s="84"/>
      <c r="G19" s="85"/>
      <c r="H19" s="84"/>
      <c r="I19" s="17"/>
      <c r="J19" s="17"/>
      <c r="K19" s="18"/>
      <c r="L19" s="84"/>
      <c r="M19" s="85"/>
      <c r="N19" s="84"/>
      <c r="O19" s="18"/>
      <c r="P19" s="18"/>
      <c r="Q19" s="18"/>
      <c r="R19" s="17"/>
      <c r="S19" s="19"/>
      <c r="T19" s="20"/>
    </row>
    <row r="20" spans="2:20" x14ac:dyDescent="0.2">
      <c r="B20" s="13"/>
      <c r="C20" s="13"/>
      <c r="D20" s="1"/>
      <c r="E20" s="13"/>
      <c r="F20" s="1"/>
      <c r="G20" s="1"/>
      <c r="H20" s="1"/>
      <c r="I20" s="13"/>
      <c r="J20" s="1"/>
      <c r="K20" s="1"/>
      <c r="L20" s="1"/>
      <c r="M20" s="1"/>
      <c r="N20" s="1"/>
      <c r="O20" s="1"/>
      <c r="P20" s="1"/>
      <c r="Q20" s="1"/>
      <c r="R20" s="1"/>
      <c r="S20" s="11" t="s">
        <v>18</v>
      </c>
      <c r="T20" s="69">
        <f>+SUM(T11:T19)*0.16</f>
        <v>137.93119999999999</v>
      </c>
    </row>
    <row r="21" spans="2:20" x14ac:dyDescent="0.2">
      <c r="B21" s="13"/>
      <c r="C21" s="13"/>
      <c r="D21" s="1"/>
      <c r="E21" s="13"/>
      <c r="F21" s="1"/>
      <c r="G21" s="1"/>
      <c r="H21" s="1"/>
      <c r="I21" s="13"/>
      <c r="J21" s="1"/>
      <c r="K21" s="1"/>
      <c r="L21" s="1"/>
      <c r="M21" s="1"/>
      <c r="N21" s="1"/>
      <c r="O21" s="1"/>
      <c r="P21" s="1"/>
      <c r="Q21" s="1"/>
      <c r="R21" s="1"/>
      <c r="S21" s="27" t="s">
        <v>17</v>
      </c>
      <c r="T21" s="71">
        <f>+SUM(T11:T20)</f>
        <v>1000.0011999999999</v>
      </c>
    </row>
    <row r="22" spans="2:20" x14ac:dyDescent="0.2">
      <c r="B22" s="13"/>
      <c r="C22" s="13"/>
      <c r="D22" s="1"/>
      <c r="E22" s="13"/>
      <c r="F22" s="1"/>
      <c r="G22" s="1"/>
      <c r="H22" s="1"/>
      <c r="I22" s="13"/>
      <c r="J22" s="1"/>
      <c r="K22" s="1"/>
      <c r="L22" s="1"/>
      <c r="M22" s="1"/>
      <c r="N22" s="1"/>
      <c r="O22" s="1"/>
      <c r="P22" s="1"/>
      <c r="Q22" s="1"/>
      <c r="R22" s="1"/>
      <c r="S22" s="11"/>
      <c r="T22" s="11"/>
    </row>
    <row r="23" spans="2:20" x14ac:dyDescent="0.2">
      <c r="B23" s="1"/>
      <c r="C23" s="1"/>
      <c r="D23" s="1"/>
      <c r="E23" s="1"/>
      <c r="F23" s="1"/>
      <c r="G23" s="1"/>
      <c r="H23" s="1"/>
      <c r="I23" s="13"/>
      <c r="J23" s="1"/>
      <c r="K23" s="1"/>
      <c r="L23" s="1"/>
      <c r="M23" s="1"/>
      <c r="N23" s="1"/>
      <c r="O23" s="1"/>
      <c r="P23" s="1"/>
      <c r="Q23" s="1"/>
      <c r="R23" s="1"/>
      <c r="S23" s="1"/>
      <c r="T23" s="12"/>
    </row>
    <row r="24" spans="2:20" x14ac:dyDescent="0.2">
      <c r="B24" s="1"/>
      <c r="C24" s="1"/>
      <c r="D24" s="1"/>
      <c r="E24" s="1"/>
      <c r="F24" s="1"/>
      <c r="G24" s="1"/>
      <c r="H24" s="1"/>
      <c r="I24" s="13"/>
      <c r="J24" s="1"/>
      <c r="K24" s="1"/>
      <c r="L24" s="1"/>
      <c r="M24" s="1"/>
      <c r="N24" s="1"/>
      <c r="O24" s="1"/>
      <c r="P24" s="1"/>
      <c r="Q24" s="1"/>
      <c r="R24" s="1"/>
      <c r="S24" s="1"/>
      <c r="T24" s="109"/>
    </row>
    <row r="25" spans="2:20" x14ac:dyDescent="0.2">
      <c r="B25" s="29"/>
      <c r="C25" s="29"/>
      <c r="D25" s="29"/>
      <c r="E25" s="29"/>
      <c r="F25" s="29"/>
      <c r="G25" s="29"/>
      <c r="H25" s="29"/>
      <c r="I25" s="41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</row>
    <row r="26" spans="2:20" x14ac:dyDescent="0.2">
      <c r="B26" s="29"/>
      <c r="C26" s="29"/>
      <c r="D26" s="29"/>
      <c r="E26" s="29"/>
      <c r="F26" s="29"/>
      <c r="G26" s="29"/>
      <c r="H26" s="29"/>
      <c r="I26" s="41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3"/>
  <sheetViews>
    <sheetView zoomScale="115" zoomScaleNormal="115" workbookViewId="0">
      <selection activeCell="B3" sqref="B3:T28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0.28515625" customWidth="1"/>
    <col min="20" max="20" width="13.85546875" customWidth="1"/>
  </cols>
  <sheetData>
    <row r="1" spans="2:25" s="2" customFormat="1" x14ac:dyDescent="0.2">
      <c r="C1" s="3"/>
      <c r="D1" s="4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13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11.25" x14ac:dyDescent="0.2">
      <c r="B8" s="173" t="s">
        <v>19</v>
      </c>
      <c r="C8" s="173"/>
      <c r="D8" s="10" t="s">
        <v>240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39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x14ac:dyDescent="0.2">
      <c r="B11" s="30">
        <v>1</v>
      </c>
      <c r="C11" s="30" t="s">
        <v>39</v>
      </c>
      <c r="D11" s="36" t="s">
        <v>329</v>
      </c>
      <c r="E11" s="33" t="s">
        <v>52</v>
      </c>
      <c r="F11" s="73"/>
      <c r="G11" s="73"/>
      <c r="H11" s="73"/>
      <c r="I11" s="30"/>
      <c r="J11" s="52"/>
      <c r="K11" s="52">
        <v>4</v>
      </c>
      <c r="L11" s="77"/>
      <c r="M11" s="77"/>
      <c r="N11" s="77"/>
      <c r="O11" s="52"/>
      <c r="P11" s="52"/>
      <c r="Q11" s="53"/>
      <c r="R11" s="52">
        <f>SUM(F11:Q11)</f>
        <v>4</v>
      </c>
      <c r="S11" s="54">
        <v>431.03448200000003</v>
      </c>
      <c r="T11" s="55">
        <f>S11*R11</f>
        <v>1724.1379280000001</v>
      </c>
    </row>
    <row r="12" spans="2:25" s="44" customFormat="1" x14ac:dyDescent="0.2">
      <c r="B12" s="30"/>
      <c r="C12" s="30"/>
      <c r="D12" s="32"/>
      <c r="E12" s="33"/>
      <c r="F12" s="73"/>
      <c r="G12" s="73"/>
      <c r="H12" s="73"/>
      <c r="I12" s="30"/>
      <c r="J12" s="30"/>
      <c r="K12" s="30"/>
      <c r="L12" s="73"/>
      <c r="M12" s="73"/>
      <c r="N12" s="73"/>
      <c r="O12" s="30"/>
      <c r="P12" s="30"/>
      <c r="Q12" s="56"/>
      <c r="R12" s="30"/>
      <c r="S12" s="57"/>
      <c r="T12" s="58">
        <f>+S12*R12</f>
        <v>0</v>
      </c>
    </row>
    <row r="13" spans="2:25" s="44" customFormat="1" x14ac:dyDescent="0.2">
      <c r="B13" s="30"/>
      <c r="C13" s="30"/>
      <c r="D13" s="32"/>
      <c r="E13" s="33"/>
      <c r="F13" s="73"/>
      <c r="G13" s="73"/>
      <c r="H13" s="73"/>
      <c r="I13" s="30"/>
      <c r="J13" s="30"/>
      <c r="K13" s="56"/>
      <c r="L13" s="73"/>
      <c r="M13" s="73"/>
      <c r="N13" s="73"/>
      <c r="O13" s="30"/>
      <c r="P13" s="56"/>
      <c r="Q13" s="56"/>
      <c r="R13" s="30"/>
      <c r="S13" s="57"/>
      <c r="T13" s="58">
        <f>+S13*R13</f>
        <v>0</v>
      </c>
    </row>
    <row r="14" spans="2:25" s="44" customFormat="1" x14ac:dyDescent="0.2">
      <c r="B14" s="30"/>
      <c r="C14" s="30"/>
      <c r="D14" s="32"/>
      <c r="E14" s="33"/>
      <c r="F14" s="73"/>
      <c r="G14" s="73"/>
      <c r="H14" s="73"/>
      <c r="I14" s="30"/>
      <c r="J14" s="30"/>
      <c r="K14" s="56"/>
      <c r="L14" s="73"/>
      <c r="M14" s="73"/>
      <c r="N14" s="73"/>
      <c r="O14" s="30"/>
      <c r="P14" s="56"/>
      <c r="Q14" s="56"/>
      <c r="R14" s="30"/>
      <c r="S14" s="57"/>
      <c r="T14" s="58">
        <f>+S14*R14</f>
        <v>0</v>
      </c>
    </row>
    <row r="15" spans="2:25" s="44" customFormat="1" x14ac:dyDescent="0.2">
      <c r="B15" s="30"/>
      <c r="C15" s="30"/>
      <c r="D15" s="32"/>
      <c r="E15" s="33"/>
      <c r="F15" s="73"/>
      <c r="G15" s="73"/>
      <c r="H15" s="73"/>
      <c r="I15" s="30"/>
      <c r="J15" s="30"/>
      <c r="K15" s="56"/>
      <c r="L15" s="73"/>
      <c r="M15" s="73"/>
      <c r="N15" s="73"/>
      <c r="O15" s="30"/>
      <c r="P15" s="56"/>
      <c r="Q15" s="56"/>
      <c r="R15" s="30"/>
      <c r="S15" s="57"/>
      <c r="T15" s="58">
        <v>0</v>
      </c>
    </row>
    <row r="16" spans="2:25" s="44" customFormat="1" x14ac:dyDescent="0.2">
      <c r="B16" s="30"/>
      <c r="C16" s="30"/>
      <c r="D16" s="32"/>
      <c r="E16" s="33"/>
      <c r="F16" s="73"/>
      <c r="G16" s="73"/>
      <c r="H16" s="73"/>
      <c r="I16" s="30"/>
      <c r="J16" s="30"/>
      <c r="K16" s="56"/>
      <c r="L16" s="73"/>
      <c r="M16" s="73"/>
      <c r="N16" s="73"/>
      <c r="O16" s="30"/>
      <c r="P16" s="56"/>
      <c r="Q16" s="56"/>
      <c r="R16" s="30"/>
      <c r="S16" s="57"/>
      <c r="T16" s="58">
        <v>0</v>
      </c>
    </row>
    <row r="17" spans="2:20" s="44" customFormat="1" x14ac:dyDescent="0.2">
      <c r="B17" s="30"/>
      <c r="C17" s="30"/>
      <c r="D17" s="32"/>
      <c r="E17" s="33"/>
      <c r="F17" s="73"/>
      <c r="G17" s="73"/>
      <c r="H17" s="73"/>
      <c r="I17" s="30"/>
      <c r="J17" s="30"/>
      <c r="K17" s="56"/>
      <c r="L17" s="73"/>
      <c r="M17" s="73"/>
      <c r="N17" s="73"/>
      <c r="O17" s="30"/>
      <c r="P17" s="56"/>
      <c r="Q17" s="56"/>
      <c r="R17" s="30"/>
      <c r="S17" s="57"/>
      <c r="T17" s="58">
        <f t="shared" ref="T17:T24" si="0">+S17*R17</f>
        <v>0</v>
      </c>
    </row>
    <row r="18" spans="2:20" s="44" customFormat="1" x14ac:dyDescent="0.2">
      <c r="B18" s="30"/>
      <c r="C18" s="30"/>
      <c r="D18" s="32"/>
      <c r="E18" s="33"/>
      <c r="F18" s="73"/>
      <c r="G18" s="73"/>
      <c r="H18" s="73"/>
      <c r="I18" s="30"/>
      <c r="J18" s="30"/>
      <c r="K18" s="56"/>
      <c r="L18" s="73"/>
      <c r="M18" s="73"/>
      <c r="N18" s="73"/>
      <c r="O18" s="30"/>
      <c r="P18" s="56"/>
      <c r="Q18" s="56"/>
      <c r="R18" s="30"/>
      <c r="S18" s="57"/>
      <c r="T18" s="58">
        <f t="shared" si="0"/>
        <v>0</v>
      </c>
    </row>
    <row r="19" spans="2:20" s="44" customFormat="1" x14ac:dyDescent="0.2">
      <c r="B19" s="30"/>
      <c r="C19" s="30"/>
      <c r="D19" s="32"/>
      <c r="E19" s="33"/>
      <c r="F19" s="73"/>
      <c r="G19" s="73"/>
      <c r="H19" s="73"/>
      <c r="I19" s="30"/>
      <c r="J19" s="30"/>
      <c r="K19" s="56"/>
      <c r="L19" s="73"/>
      <c r="M19" s="73"/>
      <c r="N19" s="73"/>
      <c r="O19" s="30"/>
      <c r="P19" s="56"/>
      <c r="Q19" s="56"/>
      <c r="R19" s="30"/>
      <c r="S19" s="57"/>
      <c r="T19" s="58">
        <f t="shared" si="0"/>
        <v>0</v>
      </c>
    </row>
    <row r="20" spans="2:20" s="44" customFormat="1" x14ac:dyDescent="0.2">
      <c r="B20" s="30"/>
      <c r="C20" s="30"/>
      <c r="D20" s="32"/>
      <c r="E20" s="33"/>
      <c r="F20" s="73"/>
      <c r="G20" s="73"/>
      <c r="H20" s="73"/>
      <c r="I20" s="30"/>
      <c r="J20" s="30"/>
      <c r="K20" s="56"/>
      <c r="L20" s="73"/>
      <c r="M20" s="73"/>
      <c r="N20" s="73"/>
      <c r="O20" s="30"/>
      <c r="P20" s="56"/>
      <c r="Q20" s="56"/>
      <c r="R20" s="30"/>
      <c r="S20" s="57"/>
      <c r="T20" s="58">
        <f t="shared" si="0"/>
        <v>0</v>
      </c>
    </row>
    <row r="21" spans="2:20" s="44" customFormat="1" x14ac:dyDescent="0.2">
      <c r="B21" s="30"/>
      <c r="C21" s="30"/>
      <c r="D21" s="31"/>
      <c r="E21" s="33"/>
      <c r="F21" s="73"/>
      <c r="G21" s="73"/>
      <c r="H21" s="73"/>
      <c r="I21" s="30"/>
      <c r="J21" s="30"/>
      <c r="K21" s="56"/>
      <c r="L21" s="73"/>
      <c r="M21" s="73"/>
      <c r="N21" s="73"/>
      <c r="O21" s="30"/>
      <c r="P21" s="56"/>
      <c r="Q21" s="56"/>
      <c r="R21" s="30"/>
      <c r="S21" s="57"/>
      <c r="T21" s="58">
        <f t="shared" si="0"/>
        <v>0</v>
      </c>
    </row>
    <row r="22" spans="2:20" s="44" customFormat="1" x14ac:dyDescent="0.2">
      <c r="B22" s="30"/>
      <c r="C22" s="30"/>
      <c r="D22" s="31"/>
      <c r="E22" s="33"/>
      <c r="F22" s="73"/>
      <c r="G22" s="73"/>
      <c r="H22" s="73"/>
      <c r="I22" s="30"/>
      <c r="J22" s="30"/>
      <c r="K22" s="56"/>
      <c r="L22" s="73"/>
      <c r="M22" s="73"/>
      <c r="N22" s="73"/>
      <c r="O22" s="30"/>
      <c r="P22" s="56"/>
      <c r="Q22" s="56"/>
      <c r="R22" s="30"/>
      <c r="S22" s="57"/>
      <c r="T22" s="58">
        <f t="shared" si="0"/>
        <v>0</v>
      </c>
    </row>
    <row r="23" spans="2:20" s="44" customFormat="1" x14ac:dyDescent="0.2">
      <c r="B23" s="30"/>
      <c r="C23" s="30"/>
      <c r="D23" s="31"/>
      <c r="E23" s="33"/>
      <c r="F23" s="73"/>
      <c r="G23" s="73"/>
      <c r="H23" s="73"/>
      <c r="I23" s="30"/>
      <c r="J23" s="30"/>
      <c r="K23" s="56"/>
      <c r="L23" s="73"/>
      <c r="M23" s="73"/>
      <c r="N23" s="73"/>
      <c r="O23" s="30"/>
      <c r="P23" s="56"/>
      <c r="Q23" s="56"/>
      <c r="R23" s="30"/>
      <c r="S23" s="57"/>
      <c r="T23" s="58">
        <f t="shared" si="0"/>
        <v>0</v>
      </c>
    </row>
    <row r="24" spans="2:20" s="44" customFormat="1" x14ac:dyDescent="0.2">
      <c r="B24" s="30"/>
      <c r="C24" s="30"/>
      <c r="D24" s="32"/>
      <c r="E24" s="33"/>
      <c r="F24" s="73"/>
      <c r="G24" s="73"/>
      <c r="H24" s="73"/>
      <c r="I24" s="30"/>
      <c r="J24" s="30"/>
      <c r="K24" s="56"/>
      <c r="L24" s="73"/>
      <c r="M24" s="73"/>
      <c r="N24" s="73"/>
      <c r="O24" s="30"/>
      <c r="P24" s="56"/>
      <c r="Q24" s="56"/>
      <c r="R24" s="30"/>
      <c r="S24" s="57"/>
      <c r="T24" s="58">
        <f t="shared" si="0"/>
        <v>0</v>
      </c>
    </row>
    <row r="25" spans="2:20" x14ac:dyDescent="0.2">
      <c r="B25" s="30"/>
      <c r="C25" s="7"/>
      <c r="D25" s="32"/>
      <c r="E25" s="33"/>
      <c r="F25" s="82"/>
      <c r="G25" s="73"/>
      <c r="H25" s="82"/>
      <c r="I25" s="7"/>
      <c r="J25" s="7"/>
      <c r="K25" s="8"/>
      <c r="L25" s="82"/>
      <c r="M25" s="83"/>
      <c r="N25" s="82"/>
      <c r="O25" s="8"/>
      <c r="P25" s="8"/>
      <c r="Q25" s="8"/>
      <c r="R25" s="7"/>
      <c r="S25" s="9"/>
      <c r="T25" s="34"/>
    </row>
    <row r="26" spans="2:20" ht="13.5" thickBot="1" x14ac:dyDescent="0.25">
      <c r="B26" s="16"/>
      <c r="C26" s="17"/>
      <c r="D26" s="17"/>
      <c r="E26" s="17"/>
      <c r="F26" s="84"/>
      <c r="G26" s="85"/>
      <c r="H26" s="84"/>
      <c r="I26" s="17"/>
      <c r="J26" s="17"/>
      <c r="K26" s="18"/>
      <c r="L26" s="84"/>
      <c r="M26" s="85"/>
      <c r="N26" s="84"/>
      <c r="O26" s="18"/>
      <c r="P26" s="18"/>
      <c r="Q26" s="18"/>
      <c r="R26" s="17"/>
      <c r="S26" s="19"/>
      <c r="T26" s="20"/>
    </row>
    <row r="27" spans="2:20" x14ac:dyDescent="0.2">
      <c r="B27" s="13"/>
      <c r="C27" s="13"/>
      <c r="D27" s="1"/>
      <c r="E27" s="13"/>
      <c r="F27" s="1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1" t="s">
        <v>18</v>
      </c>
      <c r="T27" s="26">
        <f>+SUM(T11:T26)*0.16</f>
        <v>275.86206848</v>
      </c>
    </row>
    <row r="28" spans="2:20" x14ac:dyDescent="0.2">
      <c r="B28" s="13"/>
      <c r="C28" s="13"/>
      <c r="D28" s="1"/>
      <c r="E28" s="13"/>
      <c r="F28" s="1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27" t="s">
        <v>17</v>
      </c>
      <c r="T28" s="28">
        <f>SUM(T11:T27)</f>
        <v>1999.9999964800002</v>
      </c>
    </row>
    <row r="29" spans="2:20" x14ac:dyDescent="0.2">
      <c r="B29" s="13"/>
      <c r="C29" s="13"/>
      <c r="D29" s="1"/>
      <c r="E29" s="13"/>
      <c r="F29" s="1"/>
      <c r="G29" s="1"/>
      <c r="H29" s="1"/>
      <c r="I29" s="13"/>
      <c r="J29" s="1"/>
      <c r="K29" s="1"/>
      <c r="L29" s="1"/>
      <c r="M29" s="1"/>
      <c r="N29" s="1"/>
      <c r="O29" s="1"/>
      <c r="P29" s="1"/>
      <c r="Q29" s="1"/>
      <c r="R29" s="1"/>
      <c r="S29" s="11"/>
      <c r="T29" s="11"/>
    </row>
    <row r="30" spans="2:20" x14ac:dyDescent="0.2">
      <c r="B30" s="1"/>
      <c r="C30" s="1"/>
      <c r="D30" s="1"/>
      <c r="E30" s="1"/>
      <c r="F30" s="1"/>
      <c r="G30" s="1"/>
      <c r="H30" s="1"/>
      <c r="I30" s="13"/>
      <c r="J30" s="1"/>
      <c r="K30" s="1"/>
      <c r="L30" s="1"/>
      <c r="M30" s="1"/>
      <c r="N30" s="1"/>
      <c r="O30" s="1"/>
      <c r="P30" s="1"/>
      <c r="Q30" s="1"/>
      <c r="R30" s="1"/>
      <c r="S30" s="1"/>
      <c r="T30" s="12"/>
    </row>
    <row r="31" spans="2:20" x14ac:dyDescent="0.2">
      <c r="B31" s="1"/>
      <c r="C31" s="1"/>
      <c r="D31" s="1"/>
      <c r="E31" s="1"/>
      <c r="F31" s="1"/>
      <c r="G31" s="1"/>
      <c r="H31" s="1"/>
      <c r="I31" s="13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2:20" x14ac:dyDescent="0.2">
      <c r="B32" s="29"/>
      <c r="C32" s="29"/>
      <c r="D32" s="29"/>
      <c r="E32" s="29"/>
      <c r="F32" s="29"/>
      <c r="G32" s="29"/>
      <c r="H32" s="29"/>
      <c r="I32" s="41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</row>
    <row r="33" spans="2:20" x14ac:dyDescent="0.2">
      <c r="B33" s="29"/>
      <c r="C33" s="29"/>
      <c r="D33" s="29"/>
      <c r="E33" s="29"/>
      <c r="F33" s="29"/>
      <c r="G33" s="29"/>
      <c r="H33" s="29"/>
      <c r="I33" s="41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3"/>
  <sheetViews>
    <sheetView zoomScale="115" zoomScaleNormal="115" workbookViewId="0">
      <selection activeCell="B2" sqref="B2:T29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0.28515625" customWidth="1"/>
    <col min="20" max="20" width="13.85546875" customWidth="1"/>
  </cols>
  <sheetData>
    <row r="1" spans="2:25" s="2" customFormat="1" x14ac:dyDescent="0.2">
      <c r="C1" s="3"/>
      <c r="D1" s="4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13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11.25" x14ac:dyDescent="0.2">
      <c r="B8" s="173" t="s">
        <v>19</v>
      </c>
      <c r="C8" s="173"/>
      <c r="D8" s="10" t="s">
        <v>94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39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x14ac:dyDescent="0.2">
      <c r="B11" s="30">
        <v>1</v>
      </c>
      <c r="C11" s="30" t="s">
        <v>39</v>
      </c>
      <c r="D11" s="36" t="s">
        <v>242</v>
      </c>
      <c r="E11" s="33" t="s">
        <v>52</v>
      </c>
      <c r="F11" s="73"/>
      <c r="G11" s="73">
        <v>2</v>
      </c>
      <c r="H11" s="73"/>
      <c r="I11" s="30"/>
      <c r="J11" s="52"/>
      <c r="K11" s="53"/>
      <c r="L11" s="77"/>
      <c r="M11" s="77">
        <v>2</v>
      </c>
      <c r="N11" s="77"/>
      <c r="O11" s="52"/>
      <c r="P11" s="53"/>
      <c r="Q11" s="53">
        <v>2</v>
      </c>
      <c r="R11" s="52">
        <f>SUM(F11:Q11)</f>
        <v>6</v>
      </c>
      <c r="S11" s="54">
        <v>290</v>
      </c>
      <c r="T11" s="55">
        <f>S11*R11</f>
        <v>1740</v>
      </c>
    </row>
    <row r="12" spans="2:25" s="44" customFormat="1" x14ac:dyDescent="0.2">
      <c r="B12" s="30">
        <v>2</v>
      </c>
      <c r="C12" s="30" t="s">
        <v>39</v>
      </c>
      <c r="D12" s="32" t="s">
        <v>165</v>
      </c>
      <c r="E12" s="33" t="s">
        <v>52</v>
      </c>
      <c r="F12" s="73"/>
      <c r="G12" s="73">
        <v>3</v>
      </c>
      <c r="H12" s="73"/>
      <c r="I12" s="30"/>
      <c r="J12" s="30"/>
      <c r="K12" s="56"/>
      <c r="L12" s="73"/>
      <c r="M12" s="73">
        <v>3</v>
      </c>
      <c r="N12" s="73"/>
      <c r="O12" s="30"/>
      <c r="P12" s="56"/>
      <c r="Q12" s="56">
        <v>2</v>
      </c>
      <c r="R12" s="30">
        <f t="shared" ref="R12:R17" si="0">+SUM(F12:Q12)</f>
        <v>8</v>
      </c>
      <c r="S12" s="57">
        <v>1178</v>
      </c>
      <c r="T12" s="58">
        <f t="shared" ref="T12:T18" si="1">+S12*R12</f>
        <v>9424</v>
      </c>
    </row>
    <row r="13" spans="2:25" s="44" customFormat="1" x14ac:dyDescent="0.2">
      <c r="B13" s="30">
        <v>3</v>
      </c>
      <c r="C13" s="30" t="s">
        <v>39</v>
      </c>
      <c r="D13" s="32" t="s">
        <v>166</v>
      </c>
      <c r="E13" s="33" t="s">
        <v>52</v>
      </c>
      <c r="F13" s="73"/>
      <c r="G13" s="73">
        <v>3</v>
      </c>
      <c r="H13" s="73"/>
      <c r="I13" s="30"/>
      <c r="J13" s="30"/>
      <c r="K13" s="56"/>
      <c r="L13" s="73"/>
      <c r="M13" s="73">
        <v>3</v>
      </c>
      <c r="N13" s="73"/>
      <c r="O13" s="30"/>
      <c r="P13" s="56"/>
      <c r="Q13" s="56">
        <v>2</v>
      </c>
      <c r="R13" s="30">
        <f t="shared" si="0"/>
        <v>8</v>
      </c>
      <c r="S13" s="57">
        <v>410</v>
      </c>
      <c r="T13" s="58">
        <f t="shared" si="1"/>
        <v>3280</v>
      </c>
    </row>
    <row r="14" spans="2:25" s="44" customFormat="1" x14ac:dyDescent="0.2">
      <c r="B14" s="30">
        <v>4</v>
      </c>
      <c r="C14" s="30" t="s">
        <v>39</v>
      </c>
      <c r="D14" s="32" t="s">
        <v>228</v>
      </c>
      <c r="E14" s="33" t="s">
        <v>52</v>
      </c>
      <c r="F14" s="73"/>
      <c r="G14" s="73">
        <v>3</v>
      </c>
      <c r="H14" s="73"/>
      <c r="I14" s="30"/>
      <c r="J14" s="30"/>
      <c r="K14" s="56"/>
      <c r="L14" s="73">
        <v>2</v>
      </c>
      <c r="M14" s="73"/>
      <c r="N14" s="73"/>
      <c r="O14" s="30"/>
      <c r="P14" s="56"/>
      <c r="Q14" s="56">
        <v>3</v>
      </c>
      <c r="R14" s="30">
        <f t="shared" si="0"/>
        <v>8</v>
      </c>
      <c r="S14" s="57">
        <v>325.27586200000002</v>
      </c>
      <c r="T14" s="58">
        <f t="shared" si="1"/>
        <v>2602.2068960000001</v>
      </c>
    </row>
    <row r="15" spans="2:25" s="44" customFormat="1" x14ac:dyDescent="0.2">
      <c r="B15" s="30">
        <v>5</v>
      </c>
      <c r="C15" s="30" t="s">
        <v>39</v>
      </c>
      <c r="D15" s="32" t="s">
        <v>229</v>
      </c>
      <c r="E15" s="33" t="s">
        <v>52</v>
      </c>
      <c r="F15" s="73"/>
      <c r="G15" s="73">
        <v>4</v>
      </c>
      <c r="H15" s="73"/>
      <c r="I15" s="30"/>
      <c r="J15" s="30"/>
      <c r="K15" s="56"/>
      <c r="L15" s="73"/>
      <c r="M15" s="73">
        <v>4</v>
      </c>
      <c r="N15" s="73"/>
      <c r="O15" s="30"/>
      <c r="P15" s="56"/>
      <c r="Q15" s="56">
        <v>2</v>
      </c>
      <c r="R15" s="30">
        <f t="shared" si="0"/>
        <v>10</v>
      </c>
      <c r="S15" s="57">
        <v>299</v>
      </c>
      <c r="T15" s="58">
        <f t="shared" si="1"/>
        <v>2990</v>
      </c>
    </row>
    <row r="16" spans="2:25" s="44" customFormat="1" x14ac:dyDescent="0.2">
      <c r="B16" s="30">
        <v>6</v>
      </c>
      <c r="C16" s="30" t="s">
        <v>39</v>
      </c>
      <c r="D16" s="32" t="s">
        <v>243</v>
      </c>
      <c r="E16" s="33" t="s">
        <v>52</v>
      </c>
      <c r="F16" s="73"/>
      <c r="G16" s="73"/>
      <c r="H16" s="73">
        <v>1</v>
      </c>
      <c r="I16" s="30"/>
      <c r="J16" s="30"/>
      <c r="K16" s="56"/>
      <c r="L16" s="73"/>
      <c r="M16" s="73"/>
      <c r="N16" s="73">
        <v>1</v>
      </c>
      <c r="O16" s="30"/>
      <c r="P16" s="56"/>
      <c r="Q16" s="56"/>
      <c r="R16" s="30">
        <f t="shared" si="0"/>
        <v>2</v>
      </c>
      <c r="S16" s="57">
        <v>3569</v>
      </c>
      <c r="T16" s="58">
        <f t="shared" si="1"/>
        <v>7138</v>
      </c>
    </row>
    <row r="17" spans="2:20" s="44" customFormat="1" x14ac:dyDescent="0.2">
      <c r="B17" s="30">
        <v>7</v>
      </c>
      <c r="C17" s="30" t="s">
        <v>39</v>
      </c>
      <c r="D17" s="32" t="s">
        <v>244</v>
      </c>
      <c r="E17" s="33" t="s">
        <v>52</v>
      </c>
      <c r="F17" s="73"/>
      <c r="G17" s="73">
        <v>1</v>
      </c>
      <c r="H17" s="73"/>
      <c r="I17" s="30"/>
      <c r="J17" s="30"/>
      <c r="K17" s="56"/>
      <c r="L17" s="73"/>
      <c r="M17" s="73"/>
      <c r="N17" s="73"/>
      <c r="O17" s="30"/>
      <c r="P17" s="56"/>
      <c r="Q17" s="56"/>
      <c r="R17" s="30">
        <f t="shared" si="0"/>
        <v>1</v>
      </c>
      <c r="S17" s="57">
        <v>3429</v>
      </c>
      <c r="T17" s="58">
        <f t="shared" si="1"/>
        <v>3429</v>
      </c>
    </row>
    <row r="18" spans="2:20" s="44" customFormat="1" x14ac:dyDescent="0.2">
      <c r="B18" s="30">
        <v>8</v>
      </c>
      <c r="C18" s="30" t="s">
        <v>39</v>
      </c>
      <c r="D18" s="32" t="s">
        <v>245</v>
      </c>
      <c r="E18" s="33" t="s">
        <v>52</v>
      </c>
      <c r="F18" s="73">
        <v>10</v>
      </c>
      <c r="G18" s="73"/>
      <c r="H18" s="73"/>
      <c r="I18" s="30"/>
      <c r="J18" s="30"/>
      <c r="K18" s="56"/>
      <c r="L18" s="73"/>
      <c r="M18" s="73"/>
      <c r="N18" s="73">
        <v>10</v>
      </c>
      <c r="O18" s="30"/>
      <c r="P18" s="56"/>
      <c r="Q18" s="56"/>
      <c r="R18" s="30">
        <f t="shared" ref="R18" si="2">+SUM(F18:Q18)</f>
        <v>20</v>
      </c>
      <c r="S18" s="57">
        <v>258.63275900000002</v>
      </c>
      <c r="T18" s="58">
        <f t="shared" si="1"/>
        <v>5172.6551800000007</v>
      </c>
    </row>
    <row r="19" spans="2:20" s="44" customFormat="1" x14ac:dyDescent="0.2">
      <c r="B19" s="30"/>
      <c r="C19" s="30"/>
      <c r="D19" s="32"/>
      <c r="E19" s="33"/>
      <c r="F19" s="73"/>
      <c r="G19" s="73"/>
      <c r="H19" s="73"/>
      <c r="I19" s="30"/>
      <c r="J19" s="30"/>
      <c r="K19" s="56"/>
      <c r="L19" s="73"/>
      <c r="M19" s="73"/>
      <c r="N19" s="73"/>
      <c r="O19" s="30"/>
      <c r="P19" s="56"/>
      <c r="Q19" s="56"/>
      <c r="R19" s="30"/>
      <c r="S19" s="57"/>
      <c r="T19" s="58">
        <f t="shared" ref="T19:T24" si="3">+S19*R19</f>
        <v>0</v>
      </c>
    </row>
    <row r="20" spans="2:20" s="44" customFormat="1" x14ac:dyDescent="0.2">
      <c r="B20" s="30"/>
      <c r="C20" s="30"/>
      <c r="D20" s="32"/>
      <c r="E20" s="33"/>
      <c r="F20" s="73"/>
      <c r="G20" s="73"/>
      <c r="H20" s="73"/>
      <c r="I20" s="30"/>
      <c r="J20" s="30"/>
      <c r="K20" s="56"/>
      <c r="L20" s="73"/>
      <c r="M20" s="73"/>
      <c r="N20" s="73"/>
      <c r="O20" s="30"/>
      <c r="P20" s="56"/>
      <c r="Q20" s="56"/>
      <c r="R20" s="30"/>
      <c r="S20" s="57"/>
      <c r="T20" s="58">
        <f t="shared" si="3"/>
        <v>0</v>
      </c>
    </row>
    <row r="21" spans="2:20" s="44" customFormat="1" x14ac:dyDescent="0.2">
      <c r="B21" s="30"/>
      <c r="C21" s="30"/>
      <c r="D21" s="31"/>
      <c r="E21" s="33"/>
      <c r="F21" s="73"/>
      <c r="G21" s="73"/>
      <c r="H21" s="73"/>
      <c r="I21" s="30"/>
      <c r="J21" s="30"/>
      <c r="K21" s="56"/>
      <c r="L21" s="73"/>
      <c r="M21" s="73"/>
      <c r="N21" s="73"/>
      <c r="O21" s="30"/>
      <c r="P21" s="56"/>
      <c r="Q21" s="56"/>
      <c r="R21" s="30"/>
      <c r="S21" s="57"/>
      <c r="T21" s="58">
        <f t="shared" si="3"/>
        <v>0</v>
      </c>
    </row>
    <row r="22" spans="2:20" s="44" customFormat="1" x14ac:dyDescent="0.2">
      <c r="B22" s="30"/>
      <c r="C22" s="30"/>
      <c r="D22" s="31"/>
      <c r="E22" s="33"/>
      <c r="F22" s="73"/>
      <c r="G22" s="73"/>
      <c r="H22" s="73"/>
      <c r="I22" s="30"/>
      <c r="J22" s="30"/>
      <c r="K22" s="56"/>
      <c r="L22" s="73"/>
      <c r="M22" s="73"/>
      <c r="N22" s="73"/>
      <c r="O22" s="30"/>
      <c r="P22" s="56"/>
      <c r="Q22" s="56"/>
      <c r="R22" s="30"/>
      <c r="S22" s="57"/>
      <c r="T22" s="58">
        <f t="shared" si="3"/>
        <v>0</v>
      </c>
    </row>
    <row r="23" spans="2:20" s="44" customFormat="1" x14ac:dyDescent="0.2">
      <c r="B23" s="30"/>
      <c r="C23" s="30"/>
      <c r="D23" s="31"/>
      <c r="E23" s="33"/>
      <c r="F23" s="73"/>
      <c r="G23" s="73"/>
      <c r="H23" s="73"/>
      <c r="I23" s="30"/>
      <c r="J23" s="30"/>
      <c r="K23" s="56"/>
      <c r="L23" s="73"/>
      <c r="M23" s="73"/>
      <c r="N23" s="73"/>
      <c r="O23" s="30"/>
      <c r="P23" s="56"/>
      <c r="Q23" s="56"/>
      <c r="R23" s="30"/>
      <c r="S23" s="57"/>
      <c r="T23" s="58">
        <f t="shared" si="3"/>
        <v>0</v>
      </c>
    </row>
    <row r="24" spans="2:20" s="44" customFormat="1" x14ac:dyDescent="0.2">
      <c r="B24" s="30"/>
      <c r="C24" s="30"/>
      <c r="D24" s="32"/>
      <c r="E24" s="33"/>
      <c r="F24" s="73"/>
      <c r="G24" s="73"/>
      <c r="H24" s="73"/>
      <c r="I24" s="30"/>
      <c r="J24" s="30"/>
      <c r="K24" s="56"/>
      <c r="L24" s="73"/>
      <c r="M24" s="73"/>
      <c r="N24" s="73"/>
      <c r="O24" s="30"/>
      <c r="P24" s="56"/>
      <c r="Q24" s="56"/>
      <c r="R24" s="30"/>
      <c r="S24" s="57"/>
      <c r="T24" s="58">
        <f t="shared" si="3"/>
        <v>0</v>
      </c>
    </row>
    <row r="25" spans="2:20" x14ac:dyDescent="0.2">
      <c r="B25" s="30"/>
      <c r="C25" s="7"/>
      <c r="D25" s="32"/>
      <c r="E25" s="33"/>
      <c r="F25" s="82"/>
      <c r="G25" s="73"/>
      <c r="H25" s="82"/>
      <c r="I25" s="7"/>
      <c r="J25" s="7"/>
      <c r="K25" s="8"/>
      <c r="L25" s="82"/>
      <c r="M25" s="83"/>
      <c r="N25" s="82"/>
      <c r="O25" s="8"/>
      <c r="P25" s="8"/>
      <c r="Q25" s="8"/>
      <c r="R25" s="7"/>
      <c r="S25" s="9"/>
      <c r="T25" s="34"/>
    </row>
    <row r="26" spans="2:20" ht="13.5" thickBot="1" x14ac:dyDescent="0.25">
      <c r="B26" s="16"/>
      <c r="C26" s="17"/>
      <c r="D26" s="17"/>
      <c r="E26" s="17"/>
      <c r="F26" s="84"/>
      <c r="G26" s="85"/>
      <c r="H26" s="84"/>
      <c r="I26" s="17"/>
      <c r="J26" s="17"/>
      <c r="K26" s="18"/>
      <c r="L26" s="84"/>
      <c r="M26" s="85"/>
      <c r="N26" s="84"/>
      <c r="O26" s="18"/>
      <c r="P26" s="18"/>
      <c r="Q26" s="18"/>
      <c r="R26" s="17"/>
      <c r="S26" s="19"/>
      <c r="T26" s="20"/>
    </row>
    <row r="27" spans="2:20" x14ac:dyDescent="0.2">
      <c r="B27" s="13"/>
      <c r="C27" s="13"/>
      <c r="D27" s="1"/>
      <c r="E27" s="13"/>
      <c r="F27" s="1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1" t="s">
        <v>18</v>
      </c>
      <c r="T27" s="26">
        <f>+SUM(T11:T26)*0.16</f>
        <v>5724.1379321599998</v>
      </c>
    </row>
    <row r="28" spans="2:20" x14ac:dyDescent="0.2">
      <c r="B28" s="13"/>
      <c r="C28" s="13"/>
      <c r="D28" s="1"/>
      <c r="E28" s="13"/>
      <c r="F28" s="1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27" t="s">
        <v>17</v>
      </c>
      <c r="T28" s="28">
        <f>SUM(T11:T27)</f>
        <v>41500.000008160001</v>
      </c>
    </row>
    <row r="29" spans="2:20" x14ac:dyDescent="0.2">
      <c r="B29" s="13"/>
      <c r="C29" s="13"/>
      <c r="D29" s="1"/>
      <c r="E29" s="13"/>
      <c r="F29" s="1"/>
      <c r="G29" s="1"/>
      <c r="H29" s="1"/>
      <c r="I29" s="13"/>
      <c r="J29" s="1"/>
      <c r="K29" s="1"/>
      <c r="L29" s="1"/>
      <c r="M29" s="1"/>
      <c r="N29" s="1"/>
      <c r="O29" s="1"/>
      <c r="P29" s="1"/>
      <c r="Q29" s="1"/>
      <c r="R29" s="1"/>
      <c r="S29" s="11"/>
      <c r="T29" s="11"/>
    </row>
    <row r="30" spans="2:20" x14ac:dyDescent="0.2">
      <c r="B30" s="1"/>
      <c r="C30" s="1"/>
      <c r="D30" s="1"/>
      <c r="E30" s="1"/>
      <c r="F30" s="1"/>
      <c r="G30" s="1"/>
      <c r="H30" s="1"/>
      <c r="I30" s="13"/>
      <c r="J30" s="1"/>
      <c r="K30" s="1"/>
      <c r="L30" s="1"/>
      <c r="M30" s="1"/>
      <c r="N30" s="1"/>
      <c r="O30" s="1"/>
      <c r="P30" s="1"/>
      <c r="Q30" s="1"/>
      <c r="R30" s="1"/>
      <c r="S30" s="1"/>
      <c r="T30" s="12"/>
    </row>
    <row r="31" spans="2:20" x14ac:dyDescent="0.2">
      <c r="B31" s="1"/>
      <c r="C31" s="1"/>
      <c r="D31" s="1"/>
      <c r="E31" s="1"/>
      <c r="F31" s="1"/>
      <c r="G31" s="1"/>
      <c r="H31" s="1"/>
      <c r="I31" s="13"/>
      <c r="J31" s="1"/>
      <c r="K31" s="1"/>
      <c r="L31" s="1"/>
      <c r="M31" s="1"/>
      <c r="N31" s="1"/>
      <c r="O31" s="1"/>
      <c r="P31" s="1"/>
      <c r="Q31" s="1"/>
      <c r="R31" s="1"/>
      <c r="S31" s="1"/>
      <c r="T31" s="109"/>
    </row>
    <row r="32" spans="2:20" x14ac:dyDescent="0.2">
      <c r="B32" s="29"/>
      <c r="C32" s="29"/>
      <c r="D32" s="29"/>
      <c r="E32" s="29"/>
      <c r="F32" s="29"/>
      <c r="G32" s="29"/>
      <c r="H32" s="29"/>
      <c r="I32" s="41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</row>
    <row r="33" spans="2:20" x14ac:dyDescent="0.2">
      <c r="B33" s="29"/>
      <c r="C33" s="29"/>
      <c r="D33" s="29"/>
      <c r="E33" s="29"/>
      <c r="F33" s="29"/>
      <c r="G33" s="29"/>
      <c r="H33" s="29"/>
      <c r="I33" s="41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29"/>
  <sheetViews>
    <sheetView zoomScale="115" zoomScaleNormal="115" workbookViewId="0">
      <selection activeCell="B2" sqref="B2:T25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0.28515625" customWidth="1"/>
    <col min="20" max="20" width="13.85546875" customWidth="1"/>
  </cols>
  <sheetData>
    <row r="1" spans="2:25" s="2" customFormat="1" x14ac:dyDescent="0.2">
      <c r="C1" s="3"/>
      <c r="D1" s="4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13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11.25" x14ac:dyDescent="0.2">
      <c r="B8" s="173" t="s">
        <v>19</v>
      </c>
      <c r="C8" s="173"/>
      <c r="D8" s="10" t="s">
        <v>246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39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x14ac:dyDescent="0.2">
      <c r="B11" s="30">
        <v>1</v>
      </c>
      <c r="C11" s="30" t="s">
        <v>39</v>
      </c>
      <c r="D11" s="36" t="s">
        <v>247</v>
      </c>
      <c r="E11" s="33" t="s">
        <v>52</v>
      </c>
      <c r="F11" s="73"/>
      <c r="G11" s="73"/>
      <c r="H11" s="73"/>
      <c r="I11" s="30"/>
      <c r="J11" s="52">
        <v>1</v>
      </c>
      <c r="K11" s="53"/>
      <c r="L11" s="77"/>
      <c r="M11" s="77"/>
      <c r="N11" s="77"/>
      <c r="O11" s="52"/>
      <c r="P11" s="53"/>
      <c r="Q11" s="53"/>
      <c r="R11" s="52">
        <v>1</v>
      </c>
      <c r="S11" s="54">
        <v>1724.1379300000001</v>
      </c>
      <c r="T11" s="55">
        <f>S11*R11</f>
        <v>1724.1379300000001</v>
      </c>
    </row>
    <row r="12" spans="2:25" s="44" customFormat="1" x14ac:dyDescent="0.2">
      <c r="B12" s="30"/>
      <c r="C12" s="30"/>
      <c r="D12" s="32"/>
      <c r="E12" s="33"/>
      <c r="F12" s="73"/>
      <c r="G12" s="73"/>
      <c r="H12" s="73"/>
      <c r="I12" s="30"/>
      <c r="J12" s="30"/>
      <c r="K12" s="56"/>
      <c r="L12" s="73"/>
      <c r="M12" s="73"/>
      <c r="N12" s="73"/>
      <c r="O12" s="30"/>
      <c r="P12" s="56"/>
      <c r="Q12" s="56"/>
      <c r="R12" s="30"/>
      <c r="S12" s="57"/>
      <c r="T12" s="58">
        <f t="shared" ref="T12:T20" si="0">+S12*R12</f>
        <v>0</v>
      </c>
    </row>
    <row r="13" spans="2:25" s="44" customFormat="1" x14ac:dyDescent="0.2">
      <c r="B13" s="30"/>
      <c r="C13" s="30"/>
      <c r="D13" s="32"/>
      <c r="E13" s="33"/>
      <c r="F13" s="73"/>
      <c r="G13" s="73"/>
      <c r="H13" s="73"/>
      <c r="I13" s="30"/>
      <c r="J13" s="30"/>
      <c r="K13" s="56"/>
      <c r="L13" s="73"/>
      <c r="M13" s="73"/>
      <c r="N13" s="73"/>
      <c r="O13" s="30"/>
      <c r="P13" s="56"/>
      <c r="Q13" s="56"/>
      <c r="R13" s="30"/>
      <c r="S13" s="57"/>
      <c r="T13" s="58">
        <f t="shared" si="0"/>
        <v>0</v>
      </c>
    </row>
    <row r="14" spans="2:25" s="44" customFormat="1" x14ac:dyDescent="0.2">
      <c r="B14" s="30"/>
      <c r="C14" s="30"/>
      <c r="D14" s="32"/>
      <c r="E14" s="33"/>
      <c r="F14" s="73"/>
      <c r="G14" s="73"/>
      <c r="H14" s="73"/>
      <c r="I14" s="30"/>
      <c r="J14" s="30"/>
      <c r="K14" s="56"/>
      <c r="L14" s="73"/>
      <c r="M14" s="73"/>
      <c r="N14" s="73"/>
      <c r="O14" s="30"/>
      <c r="P14" s="56"/>
      <c r="Q14" s="56"/>
      <c r="R14" s="30"/>
      <c r="S14" s="57"/>
      <c r="T14" s="58">
        <f t="shared" si="0"/>
        <v>0</v>
      </c>
    </row>
    <row r="15" spans="2:25" s="44" customFormat="1" x14ac:dyDescent="0.2">
      <c r="B15" s="30"/>
      <c r="C15" s="30"/>
      <c r="D15" s="32"/>
      <c r="E15" s="33"/>
      <c r="F15" s="73"/>
      <c r="G15" s="73"/>
      <c r="H15" s="73"/>
      <c r="I15" s="30"/>
      <c r="J15" s="30"/>
      <c r="K15" s="56"/>
      <c r="L15" s="73"/>
      <c r="M15" s="73"/>
      <c r="N15" s="73"/>
      <c r="O15" s="30"/>
      <c r="P15" s="56"/>
      <c r="Q15" s="56"/>
      <c r="R15" s="30"/>
      <c r="S15" s="57"/>
      <c r="T15" s="58">
        <f t="shared" si="0"/>
        <v>0</v>
      </c>
    </row>
    <row r="16" spans="2:25" s="44" customFormat="1" x14ac:dyDescent="0.2">
      <c r="B16" s="30"/>
      <c r="C16" s="30"/>
      <c r="D16" s="32"/>
      <c r="E16" s="33"/>
      <c r="F16" s="73"/>
      <c r="G16" s="73"/>
      <c r="H16" s="73"/>
      <c r="I16" s="30"/>
      <c r="J16" s="30"/>
      <c r="K16" s="56"/>
      <c r="L16" s="73"/>
      <c r="M16" s="73"/>
      <c r="N16" s="73"/>
      <c r="O16" s="30"/>
      <c r="P16" s="56"/>
      <c r="Q16" s="56"/>
      <c r="R16" s="30"/>
      <c r="S16" s="57"/>
      <c r="T16" s="58">
        <f t="shared" si="0"/>
        <v>0</v>
      </c>
    </row>
    <row r="17" spans="2:20" s="44" customFormat="1" x14ac:dyDescent="0.2">
      <c r="B17" s="30"/>
      <c r="C17" s="30"/>
      <c r="D17" s="31"/>
      <c r="E17" s="33"/>
      <c r="F17" s="73"/>
      <c r="G17" s="73"/>
      <c r="H17" s="73"/>
      <c r="I17" s="30"/>
      <c r="J17" s="30"/>
      <c r="K17" s="56"/>
      <c r="L17" s="73"/>
      <c r="M17" s="73"/>
      <c r="N17" s="73"/>
      <c r="O17" s="30"/>
      <c r="P17" s="56"/>
      <c r="Q17" s="56"/>
      <c r="R17" s="30"/>
      <c r="S17" s="57"/>
      <c r="T17" s="58">
        <f t="shared" si="0"/>
        <v>0</v>
      </c>
    </row>
    <row r="18" spans="2:20" s="44" customFormat="1" x14ac:dyDescent="0.2">
      <c r="B18" s="30"/>
      <c r="C18" s="30"/>
      <c r="D18" s="31"/>
      <c r="E18" s="33"/>
      <c r="F18" s="73"/>
      <c r="G18" s="73"/>
      <c r="H18" s="73"/>
      <c r="I18" s="30"/>
      <c r="J18" s="30"/>
      <c r="K18" s="56"/>
      <c r="L18" s="73"/>
      <c r="M18" s="73"/>
      <c r="N18" s="73"/>
      <c r="O18" s="30"/>
      <c r="P18" s="56"/>
      <c r="Q18" s="56"/>
      <c r="R18" s="30"/>
      <c r="S18" s="57"/>
      <c r="T18" s="58">
        <f t="shared" si="0"/>
        <v>0</v>
      </c>
    </row>
    <row r="19" spans="2:20" s="44" customFormat="1" x14ac:dyDescent="0.2">
      <c r="B19" s="30"/>
      <c r="C19" s="30"/>
      <c r="D19" s="31"/>
      <c r="E19" s="33"/>
      <c r="F19" s="73"/>
      <c r="G19" s="73"/>
      <c r="H19" s="73"/>
      <c r="I19" s="30"/>
      <c r="J19" s="30"/>
      <c r="K19" s="56"/>
      <c r="L19" s="73"/>
      <c r="M19" s="73"/>
      <c r="N19" s="73"/>
      <c r="O19" s="30"/>
      <c r="P19" s="56"/>
      <c r="Q19" s="56"/>
      <c r="R19" s="30"/>
      <c r="S19" s="57"/>
      <c r="T19" s="58">
        <f t="shared" si="0"/>
        <v>0</v>
      </c>
    </row>
    <row r="20" spans="2:20" s="44" customFormat="1" x14ac:dyDescent="0.2">
      <c r="B20" s="30"/>
      <c r="C20" s="30"/>
      <c r="D20" s="32"/>
      <c r="E20" s="33"/>
      <c r="F20" s="73"/>
      <c r="G20" s="73"/>
      <c r="H20" s="73"/>
      <c r="I20" s="30"/>
      <c r="J20" s="30"/>
      <c r="K20" s="56"/>
      <c r="L20" s="73"/>
      <c r="M20" s="73"/>
      <c r="N20" s="73"/>
      <c r="O20" s="30"/>
      <c r="P20" s="56"/>
      <c r="Q20" s="56"/>
      <c r="R20" s="30"/>
      <c r="S20" s="57"/>
      <c r="T20" s="58">
        <f t="shared" si="0"/>
        <v>0</v>
      </c>
    </row>
    <row r="21" spans="2:20" x14ac:dyDescent="0.2">
      <c r="B21" s="30"/>
      <c r="C21" s="7"/>
      <c r="D21" s="32"/>
      <c r="E21" s="33"/>
      <c r="F21" s="82"/>
      <c r="G21" s="73"/>
      <c r="H21" s="82"/>
      <c r="I21" s="7"/>
      <c r="J21" s="7"/>
      <c r="K21" s="8"/>
      <c r="L21" s="82"/>
      <c r="M21" s="83"/>
      <c r="N21" s="82"/>
      <c r="O21" s="8"/>
      <c r="P21" s="8"/>
      <c r="Q21" s="8"/>
      <c r="R21" s="7"/>
      <c r="S21" s="9"/>
      <c r="T21" s="34"/>
    </row>
    <row r="22" spans="2:20" ht="13.5" thickBot="1" x14ac:dyDescent="0.25">
      <c r="B22" s="16"/>
      <c r="C22" s="17"/>
      <c r="D22" s="17"/>
      <c r="E22" s="17"/>
      <c r="F22" s="84"/>
      <c r="G22" s="85"/>
      <c r="H22" s="84"/>
      <c r="I22" s="17"/>
      <c r="J22" s="17"/>
      <c r="K22" s="18"/>
      <c r="L22" s="84"/>
      <c r="M22" s="85"/>
      <c r="N22" s="84"/>
      <c r="O22" s="18"/>
      <c r="P22" s="18"/>
      <c r="Q22" s="18"/>
      <c r="R22" s="17"/>
      <c r="S22" s="19"/>
      <c r="T22" s="20"/>
    </row>
    <row r="23" spans="2:20" x14ac:dyDescent="0.2">
      <c r="B23" s="13"/>
      <c r="C23" s="13"/>
      <c r="D23" s="1"/>
      <c r="E23" s="13"/>
      <c r="F23" s="1"/>
      <c r="G23" s="1"/>
      <c r="H23" s="1"/>
      <c r="I23" s="13"/>
      <c r="J23" s="1"/>
      <c r="K23" s="1"/>
      <c r="L23" s="1"/>
      <c r="M23" s="1"/>
      <c r="N23" s="1"/>
      <c r="O23" s="1"/>
      <c r="P23" s="1"/>
      <c r="Q23" s="1"/>
      <c r="R23" s="1"/>
      <c r="S23" s="11" t="s">
        <v>18</v>
      </c>
      <c r="T23" s="26">
        <f>+SUM(T11:T22)*0.16</f>
        <v>275.86206880000003</v>
      </c>
    </row>
    <row r="24" spans="2:20" x14ac:dyDescent="0.2">
      <c r="B24" s="13"/>
      <c r="C24" s="13"/>
      <c r="D24" s="1"/>
      <c r="E24" s="13"/>
      <c r="F24" s="1"/>
      <c r="G24" s="1"/>
      <c r="H24" s="1"/>
      <c r="I24" s="13"/>
      <c r="J24" s="1"/>
      <c r="K24" s="1"/>
      <c r="L24" s="1"/>
      <c r="M24" s="1"/>
      <c r="N24" s="1"/>
      <c r="O24" s="1"/>
      <c r="P24" s="1"/>
      <c r="Q24" s="1"/>
      <c r="R24" s="1"/>
      <c r="S24" s="27" t="s">
        <v>17</v>
      </c>
      <c r="T24" s="28">
        <f>SUM(T11:T23)</f>
        <v>1999.9999988000002</v>
      </c>
    </row>
    <row r="25" spans="2:20" x14ac:dyDescent="0.2">
      <c r="B25" s="13"/>
      <c r="C25" s="13"/>
      <c r="D25" s="1"/>
      <c r="E25" s="13"/>
      <c r="F25" s="1"/>
      <c r="G25" s="1"/>
      <c r="H25" s="1"/>
      <c r="I25" s="13"/>
      <c r="J25" s="1"/>
      <c r="K25" s="1"/>
      <c r="L25" s="1"/>
      <c r="M25" s="1"/>
      <c r="N25" s="1"/>
      <c r="O25" s="1"/>
      <c r="P25" s="1"/>
      <c r="Q25" s="1"/>
      <c r="R25" s="1"/>
      <c r="S25" s="11"/>
      <c r="T25" s="11"/>
    </row>
    <row r="26" spans="2:20" x14ac:dyDescent="0.2">
      <c r="B26" s="1"/>
      <c r="C26" s="1"/>
      <c r="D26" s="1"/>
      <c r="E26" s="1"/>
      <c r="F26" s="1"/>
      <c r="G26" s="1"/>
      <c r="H26" s="1"/>
      <c r="I26" s="13"/>
      <c r="J26" s="1"/>
      <c r="K26" s="1"/>
      <c r="L26" s="1"/>
      <c r="M26" s="1"/>
      <c r="N26" s="1"/>
      <c r="O26" s="1"/>
      <c r="P26" s="1"/>
      <c r="Q26" s="1"/>
      <c r="R26" s="1"/>
      <c r="S26" s="1"/>
      <c r="T26" s="12"/>
    </row>
    <row r="27" spans="2:20" x14ac:dyDescent="0.2">
      <c r="B27" s="1"/>
      <c r="C27" s="1"/>
      <c r="D27" s="1"/>
      <c r="E27" s="1"/>
      <c r="F27" s="1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"/>
      <c r="T27" s="109"/>
    </row>
    <row r="28" spans="2:20" x14ac:dyDescent="0.2">
      <c r="B28" s="29"/>
      <c r="C28" s="29"/>
      <c r="D28" s="29"/>
      <c r="E28" s="29"/>
      <c r="F28" s="29"/>
      <c r="G28" s="29"/>
      <c r="H28" s="29"/>
      <c r="I28" s="41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</row>
    <row r="29" spans="2:20" x14ac:dyDescent="0.2">
      <c r="B29" s="29"/>
      <c r="C29" s="29"/>
      <c r="D29" s="29"/>
      <c r="E29" s="29"/>
      <c r="F29" s="29"/>
      <c r="G29" s="29"/>
      <c r="H29" s="29"/>
      <c r="I29" s="41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3"/>
  <sheetViews>
    <sheetView zoomScale="115" zoomScaleNormal="115" workbookViewId="0">
      <selection activeCell="B2" sqref="B2:T29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0.28515625" customWidth="1"/>
    <col min="20" max="20" width="13.85546875" customWidth="1"/>
  </cols>
  <sheetData>
    <row r="1" spans="2:25" s="2" customFormat="1" x14ac:dyDescent="0.2">
      <c r="C1" s="3"/>
      <c r="D1" s="4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13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22.5" x14ac:dyDescent="0.2">
      <c r="B8" s="173" t="s">
        <v>19</v>
      </c>
      <c r="C8" s="173"/>
      <c r="D8" s="89" t="s">
        <v>93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39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x14ac:dyDescent="0.2">
      <c r="B11" s="30">
        <v>1</v>
      </c>
      <c r="C11" s="30" t="s">
        <v>39</v>
      </c>
      <c r="D11" s="32" t="s">
        <v>251</v>
      </c>
      <c r="E11" s="33" t="s">
        <v>125</v>
      </c>
      <c r="F11" s="73"/>
      <c r="G11" s="73"/>
      <c r="H11" s="73"/>
      <c r="I11" s="30"/>
      <c r="J11" s="52">
        <v>10</v>
      </c>
      <c r="K11" s="52"/>
      <c r="L11" s="77"/>
      <c r="M11" s="77"/>
      <c r="N11" s="77"/>
      <c r="O11" s="52"/>
      <c r="P11" s="52"/>
      <c r="Q11" s="53"/>
      <c r="R11" s="52">
        <f>SUM(F11:Q11)</f>
        <v>10</v>
      </c>
      <c r="S11" s="54">
        <v>67</v>
      </c>
      <c r="T11" s="55">
        <f>S11*R11</f>
        <v>670</v>
      </c>
    </row>
    <row r="12" spans="2:25" s="44" customFormat="1" x14ac:dyDescent="0.2">
      <c r="B12" s="30">
        <v>2</v>
      </c>
      <c r="C12" s="30" t="s">
        <v>39</v>
      </c>
      <c r="D12" s="32" t="s">
        <v>250</v>
      </c>
      <c r="E12" s="33" t="s">
        <v>125</v>
      </c>
      <c r="F12" s="73">
        <v>15</v>
      </c>
      <c r="G12" s="73"/>
      <c r="H12" s="73"/>
      <c r="I12" s="30"/>
      <c r="J12" s="30"/>
      <c r="K12" s="30"/>
      <c r="L12" s="73"/>
      <c r="M12" s="73"/>
      <c r="N12" s="73"/>
      <c r="O12" s="30">
        <v>1</v>
      </c>
      <c r="P12" s="30"/>
      <c r="Q12" s="56"/>
      <c r="R12" s="30">
        <f>+SUM(F12:Q12)</f>
        <v>16</v>
      </c>
      <c r="S12" s="57">
        <v>425</v>
      </c>
      <c r="T12" s="58">
        <f>+S12*R12</f>
        <v>6800</v>
      </c>
    </row>
    <row r="13" spans="2:25" s="44" customFormat="1" x14ac:dyDescent="0.2">
      <c r="B13" s="30">
        <v>3</v>
      </c>
      <c r="C13" s="30" t="s">
        <v>39</v>
      </c>
      <c r="D13" s="32" t="s">
        <v>249</v>
      </c>
      <c r="E13" s="33" t="s">
        <v>125</v>
      </c>
      <c r="F13" s="73"/>
      <c r="G13" s="73"/>
      <c r="H13" s="73">
        <v>3</v>
      </c>
      <c r="I13" s="30"/>
      <c r="J13" s="30"/>
      <c r="K13" s="30"/>
      <c r="L13" s="73"/>
      <c r="M13" s="73"/>
      <c r="N13" s="73"/>
      <c r="O13" s="30"/>
      <c r="P13" s="30">
        <v>3</v>
      </c>
      <c r="Q13" s="56"/>
      <c r="R13" s="30">
        <f>+SUM(F13:Q13)</f>
        <v>6</v>
      </c>
      <c r="S13" s="57">
        <v>675</v>
      </c>
      <c r="T13" s="58">
        <f>+S13*R13</f>
        <v>4050</v>
      </c>
    </row>
    <row r="14" spans="2:25" s="44" customFormat="1" x14ac:dyDescent="0.2">
      <c r="B14" s="30">
        <v>4</v>
      </c>
      <c r="C14" s="30" t="s">
        <v>39</v>
      </c>
      <c r="D14" s="32" t="s">
        <v>248</v>
      </c>
      <c r="E14" s="33" t="s">
        <v>125</v>
      </c>
      <c r="F14" s="73"/>
      <c r="G14" s="73">
        <v>20</v>
      </c>
      <c r="H14" s="73"/>
      <c r="I14" s="30"/>
      <c r="J14" s="30"/>
      <c r="K14" s="30"/>
      <c r="L14" s="73"/>
      <c r="M14" s="73"/>
      <c r="N14" s="73"/>
      <c r="O14" s="30"/>
      <c r="P14" s="30"/>
      <c r="Q14" s="56"/>
      <c r="R14" s="30">
        <f t="shared" ref="R14:R15" si="0">+SUM(F14:Q14)</f>
        <v>20</v>
      </c>
      <c r="S14" s="57">
        <v>145</v>
      </c>
      <c r="T14" s="58">
        <f>+S14*R14</f>
        <v>2900</v>
      </c>
    </row>
    <row r="15" spans="2:25" s="44" customFormat="1" x14ac:dyDescent="0.2">
      <c r="B15" s="30">
        <v>5</v>
      </c>
      <c r="C15" s="30" t="s">
        <v>39</v>
      </c>
      <c r="D15" s="32" t="s">
        <v>252</v>
      </c>
      <c r="E15" s="33" t="s">
        <v>125</v>
      </c>
      <c r="F15" s="73">
        <v>8</v>
      </c>
      <c r="G15" s="73"/>
      <c r="H15" s="73"/>
      <c r="I15" s="30"/>
      <c r="J15" s="30"/>
      <c r="K15" s="30"/>
      <c r="L15" s="73"/>
      <c r="M15" s="73">
        <v>8</v>
      </c>
      <c r="N15" s="73"/>
      <c r="O15" s="30"/>
      <c r="P15" s="30"/>
      <c r="Q15" s="56"/>
      <c r="R15" s="30">
        <f t="shared" si="0"/>
        <v>16</v>
      </c>
      <c r="S15" s="57">
        <v>68.577586199999999</v>
      </c>
      <c r="T15" s="58">
        <f t="shared" ref="T15:T24" si="1">+S15*R15</f>
        <v>1097.2413792</v>
      </c>
    </row>
    <row r="16" spans="2:25" s="44" customFormat="1" x14ac:dyDescent="0.2">
      <c r="B16" s="30"/>
      <c r="C16" s="30"/>
      <c r="D16" s="32"/>
      <c r="E16" s="33"/>
      <c r="F16" s="73"/>
      <c r="G16" s="73"/>
      <c r="H16" s="73"/>
      <c r="I16" s="30"/>
      <c r="J16" s="30"/>
      <c r="K16" s="30"/>
      <c r="L16" s="73"/>
      <c r="M16" s="73"/>
      <c r="N16" s="73"/>
      <c r="O16" s="30"/>
      <c r="P16" s="30"/>
      <c r="Q16" s="56"/>
      <c r="R16" s="30"/>
      <c r="S16" s="57"/>
      <c r="T16" s="58">
        <f t="shared" si="1"/>
        <v>0</v>
      </c>
    </row>
    <row r="17" spans="2:20" s="44" customFormat="1" x14ac:dyDescent="0.2">
      <c r="B17" s="30"/>
      <c r="C17" s="30"/>
      <c r="D17" s="32"/>
      <c r="E17" s="33"/>
      <c r="F17" s="73"/>
      <c r="G17" s="73"/>
      <c r="H17" s="73"/>
      <c r="I17" s="30"/>
      <c r="J17" s="30"/>
      <c r="K17" s="56"/>
      <c r="L17" s="73"/>
      <c r="M17" s="73"/>
      <c r="N17" s="73"/>
      <c r="O17" s="30"/>
      <c r="P17" s="56"/>
      <c r="Q17" s="56"/>
      <c r="R17" s="30"/>
      <c r="S17" s="57"/>
      <c r="T17" s="58">
        <f t="shared" si="1"/>
        <v>0</v>
      </c>
    </row>
    <row r="18" spans="2:20" s="44" customFormat="1" x14ac:dyDescent="0.2">
      <c r="B18" s="30"/>
      <c r="C18" s="30"/>
      <c r="D18" s="32"/>
      <c r="E18" s="33"/>
      <c r="F18" s="73"/>
      <c r="G18" s="73"/>
      <c r="H18" s="73"/>
      <c r="I18" s="30"/>
      <c r="J18" s="30"/>
      <c r="K18" s="56"/>
      <c r="L18" s="73"/>
      <c r="M18" s="73"/>
      <c r="N18" s="73"/>
      <c r="O18" s="30"/>
      <c r="P18" s="56"/>
      <c r="Q18" s="56"/>
      <c r="R18" s="30"/>
      <c r="S18" s="57"/>
      <c r="T18" s="58">
        <f t="shared" si="1"/>
        <v>0</v>
      </c>
    </row>
    <row r="19" spans="2:20" s="44" customFormat="1" x14ac:dyDescent="0.2">
      <c r="B19" s="30"/>
      <c r="C19" s="30"/>
      <c r="D19" s="32"/>
      <c r="E19" s="33"/>
      <c r="F19" s="73"/>
      <c r="G19" s="73"/>
      <c r="H19" s="73"/>
      <c r="I19" s="30"/>
      <c r="J19" s="30"/>
      <c r="K19" s="56"/>
      <c r="L19" s="73"/>
      <c r="M19" s="73"/>
      <c r="N19" s="73"/>
      <c r="O19" s="30"/>
      <c r="P19" s="56"/>
      <c r="Q19" s="56"/>
      <c r="R19" s="30"/>
      <c r="S19" s="57"/>
      <c r="T19" s="58">
        <f t="shared" si="1"/>
        <v>0</v>
      </c>
    </row>
    <row r="20" spans="2:20" s="44" customFormat="1" x14ac:dyDescent="0.2">
      <c r="B20" s="30"/>
      <c r="C20" s="30"/>
      <c r="D20" s="32"/>
      <c r="E20" s="33"/>
      <c r="F20" s="73"/>
      <c r="G20" s="73"/>
      <c r="H20" s="73"/>
      <c r="I20" s="30"/>
      <c r="J20" s="30"/>
      <c r="K20" s="56"/>
      <c r="L20" s="73"/>
      <c r="M20" s="73"/>
      <c r="N20" s="73"/>
      <c r="O20" s="30"/>
      <c r="P20" s="56"/>
      <c r="Q20" s="56"/>
      <c r="R20" s="30"/>
      <c r="S20" s="57"/>
      <c r="T20" s="58">
        <f t="shared" si="1"/>
        <v>0</v>
      </c>
    </row>
    <row r="21" spans="2:20" s="44" customFormat="1" x14ac:dyDescent="0.2">
      <c r="B21" s="30"/>
      <c r="C21" s="30"/>
      <c r="D21" s="31"/>
      <c r="E21" s="33"/>
      <c r="F21" s="73"/>
      <c r="G21" s="73"/>
      <c r="H21" s="73"/>
      <c r="I21" s="30"/>
      <c r="J21" s="30"/>
      <c r="K21" s="56"/>
      <c r="L21" s="73"/>
      <c r="M21" s="73"/>
      <c r="N21" s="73"/>
      <c r="O21" s="30"/>
      <c r="P21" s="56"/>
      <c r="Q21" s="56"/>
      <c r="R21" s="30"/>
      <c r="S21" s="57"/>
      <c r="T21" s="58">
        <f t="shared" si="1"/>
        <v>0</v>
      </c>
    </row>
    <row r="22" spans="2:20" s="44" customFormat="1" x14ac:dyDescent="0.2">
      <c r="B22" s="30"/>
      <c r="C22" s="30"/>
      <c r="D22" s="31"/>
      <c r="E22" s="33"/>
      <c r="F22" s="73"/>
      <c r="G22" s="73"/>
      <c r="H22" s="73"/>
      <c r="I22" s="30"/>
      <c r="J22" s="30"/>
      <c r="K22" s="56"/>
      <c r="L22" s="73"/>
      <c r="M22" s="73"/>
      <c r="N22" s="73"/>
      <c r="O22" s="30"/>
      <c r="P22" s="56"/>
      <c r="Q22" s="56"/>
      <c r="R22" s="30"/>
      <c r="S22" s="57"/>
      <c r="T22" s="58">
        <f t="shared" si="1"/>
        <v>0</v>
      </c>
    </row>
    <row r="23" spans="2:20" s="44" customFormat="1" x14ac:dyDescent="0.2">
      <c r="B23" s="30"/>
      <c r="C23" s="30"/>
      <c r="D23" s="31"/>
      <c r="E23" s="33"/>
      <c r="F23" s="73"/>
      <c r="G23" s="73"/>
      <c r="H23" s="73"/>
      <c r="I23" s="30"/>
      <c r="J23" s="30"/>
      <c r="K23" s="56"/>
      <c r="L23" s="73"/>
      <c r="M23" s="73"/>
      <c r="N23" s="73"/>
      <c r="O23" s="30"/>
      <c r="P23" s="56"/>
      <c r="Q23" s="56"/>
      <c r="R23" s="30"/>
      <c r="S23" s="57"/>
      <c r="T23" s="58">
        <f t="shared" si="1"/>
        <v>0</v>
      </c>
    </row>
    <row r="24" spans="2:20" s="44" customFormat="1" x14ac:dyDescent="0.2">
      <c r="B24" s="30"/>
      <c r="C24" s="30"/>
      <c r="D24" s="32"/>
      <c r="E24" s="33"/>
      <c r="F24" s="73"/>
      <c r="G24" s="73"/>
      <c r="H24" s="73"/>
      <c r="I24" s="30"/>
      <c r="J24" s="30"/>
      <c r="K24" s="56"/>
      <c r="L24" s="73"/>
      <c r="M24" s="73"/>
      <c r="N24" s="73"/>
      <c r="O24" s="30"/>
      <c r="P24" s="56"/>
      <c r="Q24" s="56"/>
      <c r="R24" s="30"/>
      <c r="S24" s="57"/>
      <c r="T24" s="58">
        <f t="shared" si="1"/>
        <v>0</v>
      </c>
    </row>
    <row r="25" spans="2:20" x14ac:dyDescent="0.2">
      <c r="B25" s="30"/>
      <c r="C25" s="7"/>
      <c r="D25" s="32"/>
      <c r="E25" s="33"/>
      <c r="F25" s="82"/>
      <c r="G25" s="73"/>
      <c r="H25" s="82"/>
      <c r="I25" s="7"/>
      <c r="J25" s="7"/>
      <c r="K25" s="8"/>
      <c r="L25" s="82"/>
      <c r="M25" s="83"/>
      <c r="N25" s="82"/>
      <c r="O25" s="8"/>
      <c r="P25" s="8"/>
      <c r="Q25" s="8"/>
      <c r="R25" s="7"/>
      <c r="S25" s="9"/>
      <c r="T25" s="34"/>
    </row>
    <row r="26" spans="2:20" ht="13.5" thickBot="1" x14ac:dyDescent="0.25">
      <c r="B26" s="16"/>
      <c r="C26" s="17"/>
      <c r="D26" s="17"/>
      <c r="E26" s="17"/>
      <c r="F26" s="84"/>
      <c r="G26" s="85"/>
      <c r="H26" s="84"/>
      <c r="I26" s="17"/>
      <c r="J26" s="17"/>
      <c r="K26" s="18"/>
      <c r="L26" s="84"/>
      <c r="M26" s="85"/>
      <c r="N26" s="84"/>
      <c r="O26" s="18"/>
      <c r="P26" s="18"/>
      <c r="Q26" s="18"/>
      <c r="R26" s="17"/>
      <c r="S26" s="19"/>
      <c r="T26" s="20"/>
    </row>
    <row r="27" spans="2:20" x14ac:dyDescent="0.2">
      <c r="B27" s="13"/>
      <c r="C27" s="13"/>
      <c r="D27" s="1"/>
      <c r="E27" s="13"/>
      <c r="F27" s="1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1" t="s">
        <v>18</v>
      </c>
      <c r="T27" s="26">
        <f>+SUM(T11:T26)*0.16</f>
        <v>2482.7586206720002</v>
      </c>
    </row>
    <row r="28" spans="2:20" x14ac:dyDescent="0.2">
      <c r="B28" s="13"/>
      <c r="C28" s="13"/>
      <c r="D28" s="1"/>
      <c r="E28" s="13"/>
      <c r="F28" s="1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27" t="s">
        <v>17</v>
      </c>
      <c r="T28" s="28">
        <f>SUM(T11:T27)</f>
        <v>17999.999999872001</v>
      </c>
    </row>
    <row r="29" spans="2:20" x14ac:dyDescent="0.2">
      <c r="B29" s="13"/>
      <c r="C29" s="13"/>
      <c r="D29" s="1"/>
      <c r="E29" s="13"/>
      <c r="F29" s="1"/>
      <c r="G29" s="1"/>
      <c r="H29" s="1"/>
      <c r="I29" s="13"/>
      <c r="J29" s="1"/>
      <c r="K29" s="1"/>
      <c r="L29" s="1"/>
      <c r="M29" s="1"/>
      <c r="N29" s="1"/>
      <c r="O29" s="1"/>
      <c r="P29" s="1"/>
      <c r="Q29" s="1"/>
      <c r="R29" s="1"/>
      <c r="S29" s="11"/>
      <c r="T29" s="11"/>
    </row>
    <row r="30" spans="2:20" x14ac:dyDescent="0.2">
      <c r="B30" s="1"/>
      <c r="C30" s="1"/>
      <c r="D30" s="1"/>
      <c r="E30" s="1"/>
      <c r="F30" s="1"/>
      <c r="G30" s="1"/>
      <c r="H30" s="1"/>
      <c r="I30" s="13"/>
      <c r="J30" s="1"/>
      <c r="K30" s="1"/>
      <c r="L30" s="1"/>
      <c r="M30" s="1"/>
      <c r="N30" s="1"/>
      <c r="O30" s="1"/>
      <c r="P30" s="1"/>
      <c r="Q30" s="1"/>
      <c r="R30" s="1"/>
      <c r="S30" s="1"/>
      <c r="T30" s="12"/>
    </row>
    <row r="31" spans="2:20" x14ac:dyDescent="0.2">
      <c r="B31" s="1"/>
      <c r="C31" s="1"/>
      <c r="D31" s="1"/>
      <c r="E31" s="1"/>
      <c r="F31" s="1"/>
      <c r="G31" s="1"/>
      <c r="H31" s="1"/>
      <c r="I31" s="13"/>
      <c r="J31" s="1"/>
      <c r="K31" s="1"/>
      <c r="L31" s="1"/>
      <c r="M31" s="1"/>
      <c r="N31" s="1"/>
      <c r="O31" s="1"/>
      <c r="P31" s="1"/>
      <c r="Q31" s="1"/>
      <c r="R31" s="1"/>
      <c r="S31" s="1"/>
      <c r="T31" s="109"/>
    </row>
    <row r="32" spans="2:20" x14ac:dyDescent="0.2">
      <c r="B32" s="29"/>
      <c r="C32" s="29"/>
      <c r="D32" s="29"/>
      <c r="E32" s="29"/>
      <c r="F32" s="29"/>
      <c r="G32" s="29"/>
      <c r="H32" s="29"/>
      <c r="I32" s="41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</row>
    <row r="33" spans="2:20" x14ac:dyDescent="0.2">
      <c r="B33" s="29"/>
      <c r="C33" s="29"/>
      <c r="D33" s="29"/>
      <c r="E33" s="29"/>
      <c r="F33" s="29"/>
      <c r="G33" s="29"/>
      <c r="H33" s="29"/>
      <c r="I33" s="41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0"/>
  <sheetViews>
    <sheetView topLeftCell="A2" zoomScale="115" zoomScaleNormal="115" workbookViewId="0">
      <selection activeCell="G26" sqref="G26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0.28515625" customWidth="1"/>
    <col min="20" max="20" width="13.85546875" customWidth="1"/>
  </cols>
  <sheetData>
    <row r="1" spans="2:25" s="2" customFormat="1" x14ac:dyDescent="0.2">
      <c r="C1" s="3"/>
      <c r="D1" s="4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13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22.5" x14ac:dyDescent="0.2">
      <c r="B8" s="173" t="s">
        <v>19</v>
      </c>
      <c r="C8" s="173"/>
      <c r="D8" s="89" t="s">
        <v>131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39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x14ac:dyDescent="0.2">
      <c r="B11" s="30">
        <v>1</v>
      </c>
      <c r="C11" s="30" t="s">
        <v>39</v>
      </c>
      <c r="D11" s="32" t="s">
        <v>132</v>
      </c>
      <c r="E11" s="33" t="s">
        <v>125</v>
      </c>
      <c r="F11" s="73"/>
      <c r="G11" s="73"/>
      <c r="H11" s="73"/>
      <c r="I11" s="30"/>
      <c r="J11" s="52">
        <v>10</v>
      </c>
      <c r="K11" s="52"/>
      <c r="L11" s="77"/>
      <c r="M11" s="77"/>
      <c r="N11" s="77"/>
      <c r="O11" s="52"/>
      <c r="P11" s="52"/>
      <c r="Q11" s="53"/>
      <c r="R11" s="51">
        <f>SUM(F11:Q11)</f>
        <v>10</v>
      </c>
      <c r="S11" s="54">
        <f>+T11/R11</f>
        <v>1279.8413800000001</v>
      </c>
      <c r="T11" s="55">
        <v>12798.4138</v>
      </c>
    </row>
    <row r="12" spans="2:25" s="44" customFormat="1" x14ac:dyDescent="0.2">
      <c r="B12" s="30">
        <v>2</v>
      </c>
      <c r="C12" s="30" t="s">
        <v>39</v>
      </c>
      <c r="D12" s="32" t="s">
        <v>253</v>
      </c>
      <c r="E12" s="33" t="s">
        <v>125</v>
      </c>
      <c r="F12" s="73"/>
      <c r="G12" s="73">
        <v>2</v>
      </c>
      <c r="H12" s="73"/>
      <c r="I12" s="30"/>
      <c r="J12" s="30"/>
      <c r="K12" s="30"/>
      <c r="L12" s="73"/>
      <c r="M12" s="73"/>
      <c r="N12" s="73"/>
      <c r="O12" s="30"/>
      <c r="P12" s="30"/>
      <c r="Q12" s="56"/>
      <c r="R12" s="30">
        <f>SUM(F12:Q12)</f>
        <v>2</v>
      </c>
      <c r="S12" s="57">
        <v>1538</v>
      </c>
      <c r="T12" s="58">
        <f>+S12*R12</f>
        <v>3076</v>
      </c>
    </row>
    <row r="13" spans="2:25" s="44" customFormat="1" x14ac:dyDescent="0.2">
      <c r="B13" s="30">
        <v>3</v>
      </c>
      <c r="C13" s="30" t="s">
        <v>39</v>
      </c>
      <c r="D13" s="32" t="s">
        <v>340</v>
      </c>
      <c r="E13" s="33" t="s">
        <v>125</v>
      </c>
      <c r="F13" s="73"/>
      <c r="G13" s="73"/>
      <c r="H13" s="73"/>
      <c r="I13" s="30"/>
      <c r="J13" s="30"/>
      <c r="K13" s="30">
        <v>2</v>
      </c>
      <c r="L13" s="73"/>
      <c r="M13" s="73"/>
      <c r="N13" s="73"/>
      <c r="O13" s="30"/>
      <c r="P13" s="30"/>
      <c r="Q13" s="56"/>
      <c r="R13" s="30">
        <f t="shared" ref="R13" si="0">SUM(F13:Q13)</f>
        <v>2</v>
      </c>
      <c r="S13" s="57">
        <v>899</v>
      </c>
      <c r="T13" s="58">
        <f>+S13*R13</f>
        <v>1798</v>
      </c>
    </row>
    <row r="14" spans="2:25" s="44" customFormat="1" x14ac:dyDescent="0.2">
      <c r="B14" s="30"/>
      <c r="C14" s="30"/>
      <c r="D14" s="32"/>
      <c r="E14" s="33"/>
      <c r="F14" s="73"/>
      <c r="G14" s="73"/>
      <c r="H14" s="73"/>
      <c r="I14" s="30"/>
      <c r="J14" s="30"/>
      <c r="K14" s="30"/>
      <c r="L14" s="73"/>
      <c r="M14" s="73"/>
      <c r="N14" s="73"/>
      <c r="O14" s="30"/>
      <c r="P14" s="56"/>
      <c r="Q14" s="56"/>
      <c r="R14" s="30"/>
      <c r="S14" s="57"/>
      <c r="T14" s="58">
        <f>+S14*R14</f>
        <v>0</v>
      </c>
    </row>
    <row r="15" spans="2:25" s="44" customFormat="1" x14ac:dyDescent="0.2">
      <c r="B15" s="30"/>
      <c r="C15" s="30"/>
      <c r="D15" s="32"/>
      <c r="E15" s="33"/>
      <c r="F15" s="73"/>
      <c r="G15" s="73"/>
      <c r="H15" s="73"/>
      <c r="I15" s="30"/>
      <c r="J15" s="30"/>
      <c r="K15" s="56"/>
      <c r="L15" s="73"/>
      <c r="M15" s="73"/>
      <c r="N15" s="73"/>
      <c r="O15" s="30"/>
      <c r="P15" s="56"/>
      <c r="Q15" s="56"/>
      <c r="R15" s="30"/>
      <c r="S15" s="57"/>
      <c r="T15" s="58">
        <f t="shared" ref="T15:T21" si="1">+S15*R15</f>
        <v>0</v>
      </c>
    </row>
    <row r="16" spans="2:25" s="44" customFormat="1" x14ac:dyDescent="0.2">
      <c r="B16" s="30"/>
      <c r="C16" s="30"/>
      <c r="D16" s="32"/>
      <c r="E16" s="33"/>
      <c r="F16" s="73"/>
      <c r="G16" s="73"/>
      <c r="H16" s="73"/>
      <c r="I16" s="30"/>
      <c r="J16" s="30"/>
      <c r="K16" s="56"/>
      <c r="L16" s="73"/>
      <c r="M16" s="73"/>
      <c r="N16" s="73"/>
      <c r="O16" s="30"/>
      <c r="P16" s="56"/>
      <c r="Q16" s="56"/>
      <c r="R16" s="30"/>
      <c r="S16" s="57"/>
      <c r="T16" s="58">
        <f t="shared" si="1"/>
        <v>0</v>
      </c>
    </row>
    <row r="17" spans="2:20" s="44" customFormat="1" x14ac:dyDescent="0.2">
      <c r="B17" s="30"/>
      <c r="C17" s="30"/>
      <c r="D17" s="32"/>
      <c r="E17" s="33"/>
      <c r="F17" s="73"/>
      <c r="G17" s="73"/>
      <c r="H17" s="73"/>
      <c r="I17" s="30"/>
      <c r="J17" s="30"/>
      <c r="K17" s="56"/>
      <c r="L17" s="73"/>
      <c r="M17" s="73"/>
      <c r="N17" s="73"/>
      <c r="O17" s="30"/>
      <c r="P17" s="56"/>
      <c r="Q17" s="56"/>
      <c r="R17" s="30"/>
      <c r="S17" s="57"/>
      <c r="T17" s="58">
        <f t="shared" si="1"/>
        <v>0</v>
      </c>
    </row>
    <row r="18" spans="2:20" s="44" customFormat="1" x14ac:dyDescent="0.2">
      <c r="B18" s="30"/>
      <c r="C18" s="30"/>
      <c r="D18" s="31"/>
      <c r="E18" s="33"/>
      <c r="F18" s="73"/>
      <c r="G18" s="73"/>
      <c r="H18" s="73"/>
      <c r="I18" s="30"/>
      <c r="J18" s="30"/>
      <c r="K18" s="56"/>
      <c r="L18" s="73"/>
      <c r="M18" s="73"/>
      <c r="N18" s="73"/>
      <c r="O18" s="30"/>
      <c r="P18" s="56"/>
      <c r="Q18" s="56"/>
      <c r="R18" s="30"/>
      <c r="S18" s="57"/>
      <c r="T18" s="58">
        <f t="shared" si="1"/>
        <v>0</v>
      </c>
    </row>
    <row r="19" spans="2:20" s="44" customFormat="1" x14ac:dyDescent="0.2">
      <c r="B19" s="30"/>
      <c r="C19" s="30"/>
      <c r="D19" s="31"/>
      <c r="E19" s="33"/>
      <c r="F19" s="73"/>
      <c r="G19" s="73"/>
      <c r="H19" s="73"/>
      <c r="I19" s="30"/>
      <c r="J19" s="30"/>
      <c r="K19" s="56"/>
      <c r="L19" s="73"/>
      <c r="M19" s="73"/>
      <c r="N19" s="73"/>
      <c r="O19" s="30"/>
      <c r="P19" s="56"/>
      <c r="Q19" s="56"/>
      <c r="R19" s="30"/>
      <c r="S19" s="57"/>
      <c r="T19" s="58">
        <f t="shared" si="1"/>
        <v>0</v>
      </c>
    </row>
    <row r="20" spans="2:20" s="44" customFormat="1" x14ac:dyDescent="0.2">
      <c r="B20" s="30"/>
      <c r="C20" s="30"/>
      <c r="D20" s="31"/>
      <c r="E20" s="33"/>
      <c r="F20" s="73"/>
      <c r="G20" s="73"/>
      <c r="H20" s="73"/>
      <c r="I20" s="30"/>
      <c r="J20" s="30"/>
      <c r="K20" s="56"/>
      <c r="L20" s="73"/>
      <c r="M20" s="73"/>
      <c r="N20" s="73"/>
      <c r="O20" s="30"/>
      <c r="P20" s="56"/>
      <c r="Q20" s="56"/>
      <c r="R20" s="30"/>
      <c r="S20" s="57"/>
      <c r="T20" s="58">
        <f t="shared" si="1"/>
        <v>0</v>
      </c>
    </row>
    <row r="21" spans="2:20" s="44" customFormat="1" x14ac:dyDescent="0.2">
      <c r="B21" s="30"/>
      <c r="C21" s="30"/>
      <c r="D21" s="32"/>
      <c r="E21" s="33"/>
      <c r="F21" s="73"/>
      <c r="G21" s="73"/>
      <c r="H21" s="73"/>
      <c r="I21" s="30"/>
      <c r="J21" s="30"/>
      <c r="K21" s="56"/>
      <c r="L21" s="73"/>
      <c r="M21" s="73"/>
      <c r="N21" s="73"/>
      <c r="O21" s="30"/>
      <c r="P21" s="56"/>
      <c r="Q21" s="56"/>
      <c r="R21" s="30"/>
      <c r="S21" s="57"/>
      <c r="T21" s="58">
        <f t="shared" si="1"/>
        <v>0</v>
      </c>
    </row>
    <row r="22" spans="2:20" x14ac:dyDescent="0.2">
      <c r="B22" s="30"/>
      <c r="C22" s="7"/>
      <c r="D22" s="32"/>
      <c r="E22" s="33"/>
      <c r="F22" s="82"/>
      <c r="G22" s="73"/>
      <c r="H22" s="82"/>
      <c r="I22" s="7"/>
      <c r="J22" s="7"/>
      <c r="K22" s="8"/>
      <c r="L22" s="82"/>
      <c r="M22" s="83"/>
      <c r="N22" s="82"/>
      <c r="O22" s="8"/>
      <c r="P22" s="8"/>
      <c r="Q22" s="8"/>
      <c r="R22" s="7"/>
      <c r="S22" s="9"/>
      <c r="T22" s="34"/>
    </row>
    <row r="23" spans="2:20" ht="13.5" thickBot="1" x14ac:dyDescent="0.25">
      <c r="B23" s="16"/>
      <c r="C23" s="17"/>
      <c r="D23" s="17"/>
      <c r="E23" s="17"/>
      <c r="F23" s="84"/>
      <c r="G23" s="85"/>
      <c r="H23" s="84"/>
      <c r="I23" s="17"/>
      <c r="J23" s="17"/>
      <c r="K23" s="18"/>
      <c r="L23" s="84"/>
      <c r="M23" s="85"/>
      <c r="N23" s="84"/>
      <c r="O23" s="18"/>
      <c r="P23" s="18"/>
      <c r="Q23" s="18"/>
      <c r="R23" s="17"/>
      <c r="S23" s="19"/>
      <c r="T23" s="20"/>
    </row>
    <row r="24" spans="2:20" x14ac:dyDescent="0.2">
      <c r="B24" s="13"/>
      <c r="C24" s="13"/>
      <c r="D24" s="1"/>
      <c r="E24" s="13"/>
      <c r="F24" s="1"/>
      <c r="G24" s="1"/>
      <c r="H24" s="1"/>
      <c r="I24" s="13"/>
      <c r="J24" s="1"/>
      <c r="K24" s="1"/>
      <c r="L24" s="1"/>
      <c r="M24" s="1"/>
      <c r="N24" s="1"/>
      <c r="O24" s="1"/>
      <c r="P24" s="1"/>
      <c r="Q24" s="1"/>
      <c r="R24" s="1"/>
      <c r="S24" s="11" t="s">
        <v>18</v>
      </c>
      <c r="T24" s="26">
        <f>+SUM(T11:T23)*0.16</f>
        <v>2827.5862080000002</v>
      </c>
    </row>
    <row r="25" spans="2:20" x14ac:dyDescent="0.2">
      <c r="B25" s="13"/>
      <c r="C25" s="13"/>
      <c r="D25" s="1"/>
      <c r="E25" s="13"/>
      <c r="F25" s="1"/>
      <c r="G25" s="1"/>
      <c r="H25" s="1"/>
      <c r="I25" s="13"/>
      <c r="J25" s="1"/>
      <c r="K25" s="1"/>
      <c r="L25" s="1"/>
      <c r="M25" s="1"/>
      <c r="N25" s="1"/>
      <c r="O25" s="1"/>
      <c r="P25" s="1"/>
      <c r="Q25" s="1"/>
      <c r="R25" s="1"/>
      <c r="S25" s="27" t="s">
        <v>17</v>
      </c>
      <c r="T25" s="28">
        <f>SUM(T11:T24)</f>
        <v>20500.000008000003</v>
      </c>
    </row>
    <row r="26" spans="2:20" x14ac:dyDescent="0.2">
      <c r="B26" s="13"/>
      <c r="C26" s="13"/>
      <c r="D26" s="1"/>
      <c r="E26" s="13"/>
      <c r="F26" s="1"/>
      <c r="G26" s="1"/>
      <c r="H26" s="1"/>
      <c r="I26" s="13"/>
      <c r="J26" s="1"/>
      <c r="K26" s="1"/>
      <c r="L26" s="1"/>
      <c r="M26" s="1"/>
      <c r="N26" s="1"/>
      <c r="O26" s="1"/>
      <c r="P26" s="1"/>
      <c r="Q26" s="1"/>
      <c r="R26" s="1"/>
      <c r="S26" s="11"/>
      <c r="T26" s="11"/>
    </row>
    <row r="27" spans="2:20" x14ac:dyDescent="0.2">
      <c r="B27" s="1"/>
      <c r="C27" s="1"/>
      <c r="D27" s="1"/>
      <c r="E27" s="1"/>
      <c r="F27" s="1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"/>
      <c r="T27" s="12"/>
    </row>
    <row r="28" spans="2:20" x14ac:dyDescent="0.2">
      <c r="B28" s="1"/>
      <c r="C28" s="1"/>
      <c r="D28" s="1"/>
      <c r="E28" s="1"/>
      <c r="F28" s="1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1"/>
      <c r="T28" s="109"/>
    </row>
    <row r="29" spans="2:20" x14ac:dyDescent="0.2">
      <c r="B29" s="29"/>
      <c r="C29" s="29"/>
      <c r="D29" s="29"/>
      <c r="E29" s="29"/>
      <c r="F29" s="29"/>
      <c r="G29" s="29"/>
      <c r="H29" s="29"/>
      <c r="I29" s="41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</row>
    <row r="30" spans="2:20" x14ac:dyDescent="0.2">
      <c r="B30" s="29"/>
      <c r="C30" s="29"/>
      <c r="D30" s="29"/>
      <c r="E30" s="29"/>
      <c r="F30" s="29"/>
      <c r="G30" s="29"/>
      <c r="H30" s="29"/>
      <c r="I30" s="41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3"/>
  <sheetViews>
    <sheetView zoomScale="115" zoomScaleNormal="115" workbookViewId="0">
      <selection activeCell="B3" sqref="B3:T29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0.28515625" customWidth="1"/>
    <col min="20" max="20" width="13.85546875" customWidth="1"/>
  </cols>
  <sheetData>
    <row r="1" spans="2:25" s="2" customFormat="1" x14ac:dyDescent="0.2">
      <c r="C1" s="3"/>
      <c r="D1" s="4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13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22.5" x14ac:dyDescent="0.2">
      <c r="B8" s="173" t="s">
        <v>19</v>
      </c>
      <c r="C8" s="173"/>
      <c r="D8" s="89" t="s">
        <v>90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39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ht="25.5" x14ac:dyDescent="0.2">
      <c r="B11" s="30">
        <v>1</v>
      </c>
      <c r="C11" s="30" t="s">
        <v>39</v>
      </c>
      <c r="D11" s="36" t="s">
        <v>254</v>
      </c>
      <c r="E11" s="33" t="s">
        <v>52</v>
      </c>
      <c r="F11" s="73">
        <v>3</v>
      </c>
      <c r="G11" s="73">
        <v>3</v>
      </c>
      <c r="H11" s="73">
        <v>3</v>
      </c>
      <c r="I11" s="30">
        <v>3</v>
      </c>
      <c r="J11" s="52">
        <v>3</v>
      </c>
      <c r="K11" s="52">
        <v>3</v>
      </c>
      <c r="L11" s="77">
        <v>3</v>
      </c>
      <c r="M11" s="77">
        <v>3</v>
      </c>
      <c r="N11" s="77">
        <v>3</v>
      </c>
      <c r="O11" s="52">
        <v>3</v>
      </c>
      <c r="P11" s="52">
        <v>3</v>
      </c>
      <c r="Q11" s="52">
        <v>3</v>
      </c>
      <c r="R11" s="52">
        <f>SUM(F11:Q11)</f>
        <v>36</v>
      </c>
      <c r="S11" s="54"/>
      <c r="T11" s="55">
        <v>60344.827599999997</v>
      </c>
    </row>
    <row r="12" spans="2:25" s="44" customFormat="1" x14ac:dyDescent="0.2">
      <c r="B12" s="30"/>
      <c r="C12" s="30"/>
      <c r="D12" s="32"/>
      <c r="E12" s="33"/>
      <c r="F12" s="73"/>
      <c r="G12" s="73"/>
      <c r="H12" s="73"/>
      <c r="I12" s="30"/>
      <c r="J12" s="30"/>
      <c r="K12" s="56"/>
      <c r="L12" s="73"/>
      <c r="M12" s="73"/>
      <c r="N12" s="73"/>
      <c r="O12" s="30"/>
      <c r="P12" s="56"/>
      <c r="Q12" s="56"/>
      <c r="R12" s="30"/>
      <c r="S12" s="57"/>
      <c r="T12" s="58">
        <v>0</v>
      </c>
    </row>
    <row r="13" spans="2:25" s="44" customFormat="1" x14ac:dyDescent="0.2">
      <c r="B13" s="30"/>
      <c r="C13" s="30"/>
      <c r="D13" s="32"/>
      <c r="E13" s="33"/>
      <c r="F13" s="73"/>
      <c r="G13" s="73"/>
      <c r="H13" s="73"/>
      <c r="I13" s="30"/>
      <c r="J13" s="30"/>
      <c r="K13" s="56"/>
      <c r="L13" s="73"/>
      <c r="M13" s="73"/>
      <c r="N13" s="73"/>
      <c r="O13" s="30"/>
      <c r="P13" s="56"/>
      <c r="Q13" s="56"/>
      <c r="R13" s="30"/>
      <c r="S13" s="57"/>
      <c r="T13" s="58">
        <f>+S13*R13</f>
        <v>0</v>
      </c>
    </row>
    <row r="14" spans="2:25" s="44" customFormat="1" x14ac:dyDescent="0.2">
      <c r="B14" s="30"/>
      <c r="C14" s="30"/>
      <c r="D14" s="32"/>
      <c r="E14" s="33"/>
      <c r="F14" s="73"/>
      <c r="G14" s="73"/>
      <c r="H14" s="73"/>
      <c r="I14" s="30"/>
      <c r="J14" s="30"/>
      <c r="K14" s="56"/>
      <c r="L14" s="73"/>
      <c r="M14" s="73"/>
      <c r="N14" s="73"/>
      <c r="O14" s="30"/>
      <c r="P14" s="56"/>
      <c r="Q14" s="56"/>
      <c r="R14" s="30"/>
      <c r="S14" s="57"/>
      <c r="T14" s="58">
        <f>+S14*R14</f>
        <v>0</v>
      </c>
    </row>
    <row r="15" spans="2:25" s="44" customFormat="1" x14ac:dyDescent="0.2">
      <c r="B15" s="30"/>
      <c r="C15" s="30"/>
      <c r="D15" s="32"/>
      <c r="E15" s="33"/>
      <c r="F15" s="73"/>
      <c r="G15" s="73"/>
      <c r="H15" s="73"/>
      <c r="I15" s="30"/>
      <c r="J15" s="30"/>
      <c r="K15" s="56"/>
      <c r="L15" s="73"/>
      <c r="M15" s="73"/>
      <c r="N15" s="73"/>
      <c r="O15" s="30"/>
      <c r="P15" s="56"/>
      <c r="Q15" s="56"/>
      <c r="R15" s="30"/>
      <c r="S15" s="57"/>
      <c r="T15" s="58">
        <f t="shared" ref="T15:T24" si="0">+S15*R15</f>
        <v>0</v>
      </c>
    </row>
    <row r="16" spans="2:25" s="44" customFormat="1" x14ac:dyDescent="0.2">
      <c r="B16" s="30"/>
      <c r="C16" s="30"/>
      <c r="D16" s="32"/>
      <c r="E16" s="33"/>
      <c r="F16" s="73"/>
      <c r="G16" s="73"/>
      <c r="H16" s="73"/>
      <c r="I16" s="30"/>
      <c r="J16" s="30"/>
      <c r="K16" s="56"/>
      <c r="L16" s="73"/>
      <c r="M16" s="73"/>
      <c r="N16" s="73"/>
      <c r="O16" s="30"/>
      <c r="P16" s="56"/>
      <c r="Q16" s="56"/>
      <c r="R16" s="30"/>
      <c r="S16" s="57"/>
      <c r="T16" s="58">
        <f t="shared" si="0"/>
        <v>0</v>
      </c>
    </row>
    <row r="17" spans="2:20" s="44" customFormat="1" x14ac:dyDescent="0.2">
      <c r="B17" s="30"/>
      <c r="C17" s="30"/>
      <c r="D17" s="32"/>
      <c r="E17" s="33"/>
      <c r="F17" s="73"/>
      <c r="G17" s="73"/>
      <c r="H17" s="73"/>
      <c r="I17" s="30"/>
      <c r="J17" s="30"/>
      <c r="K17" s="56"/>
      <c r="L17" s="73"/>
      <c r="M17" s="73"/>
      <c r="N17" s="73"/>
      <c r="O17" s="30"/>
      <c r="P17" s="56"/>
      <c r="Q17" s="56"/>
      <c r="R17" s="30"/>
      <c r="S17" s="57"/>
      <c r="T17" s="58">
        <f t="shared" si="0"/>
        <v>0</v>
      </c>
    </row>
    <row r="18" spans="2:20" s="44" customFormat="1" x14ac:dyDescent="0.2">
      <c r="B18" s="30"/>
      <c r="C18" s="30"/>
      <c r="D18" s="32"/>
      <c r="E18" s="33"/>
      <c r="F18" s="73"/>
      <c r="G18" s="73"/>
      <c r="H18" s="73"/>
      <c r="I18" s="30"/>
      <c r="J18" s="30"/>
      <c r="K18" s="56"/>
      <c r="L18" s="73"/>
      <c r="M18" s="73"/>
      <c r="N18" s="73"/>
      <c r="O18" s="30"/>
      <c r="P18" s="56"/>
      <c r="Q18" s="56"/>
      <c r="R18" s="30"/>
      <c r="S18" s="57"/>
      <c r="T18" s="58">
        <f t="shared" si="0"/>
        <v>0</v>
      </c>
    </row>
    <row r="19" spans="2:20" s="44" customFormat="1" x14ac:dyDescent="0.2">
      <c r="B19" s="30"/>
      <c r="C19" s="30"/>
      <c r="D19" s="32"/>
      <c r="E19" s="33"/>
      <c r="F19" s="73"/>
      <c r="G19" s="73"/>
      <c r="H19" s="73"/>
      <c r="I19" s="30"/>
      <c r="J19" s="30"/>
      <c r="K19" s="56"/>
      <c r="L19" s="73"/>
      <c r="M19" s="73"/>
      <c r="N19" s="73"/>
      <c r="O19" s="30"/>
      <c r="P19" s="56"/>
      <c r="Q19" s="56"/>
      <c r="R19" s="30"/>
      <c r="S19" s="57"/>
      <c r="T19" s="58">
        <f t="shared" si="0"/>
        <v>0</v>
      </c>
    </row>
    <row r="20" spans="2:20" s="44" customFormat="1" x14ac:dyDescent="0.2">
      <c r="B20" s="30"/>
      <c r="C20" s="30"/>
      <c r="D20" s="32"/>
      <c r="E20" s="33"/>
      <c r="F20" s="73"/>
      <c r="G20" s="73"/>
      <c r="H20" s="73"/>
      <c r="I20" s="30"/>
      <c r="J20" s="30"/>
      <c r="K20" s="56"/>
      <c r="L20" s="73"/>
      <c r="M20" s="73"/>
      <c r="N20" s="73"/>
      <c r="O20" s="30"/>
      <c r="P20" s="56"/>
      <c r="Q20" s="56"/>
      <c r="R20" s="30"/>
      <c r="S20" s="57"/>
      <c r="T20" s="58">
        <f t="shared" si="0"/>
        <v>0</v>
      </c>
    </row>
    <row r="21" spans="2:20" s="44" customFormat="1" x14ac:dyDescent="0.2">
      <c r="B21" s="30"/>
      <c r="C21" s="30"/>
      <c r="D21" s="31"/>
      <c r="E21" s="33"/>
      <c r="F21" s="73"/>
      <c r="G21" s="73"/>
      <c r="H21" s="73"/>
      <c r="I21" s="30"/>
      <c r="J21" s="30"/>
      <c r="K21" s="56"/>
      <c r="L21" s="73"/>
      <c r="M21" s="73"/>
      <c r="N21" s="73"/>
      <c r="O21" s="30"/>
      <c r="P21" s="56"/>
      <c r="Q21" s="56"/>
      <c r="R21" s="30"/>
      <c r="S21" s="57"/>
      <c r="T21" s="58">
        <f t="shared" si="0"/>
        <v>0</v>
      </c>
    </row>
    <row r="22" spans="2:20" s="44" customFormat="1" x14ac:dyDescent="0.2">
      <c r="B22" s="30"/>
      <c r="C22" s="30"/>
      <c r="D22" s="31"/>
      <c r="E22" s="33"/>
      <c r="F22" s="73"/>
      <c r="G22" s="73"/>
      <c r="H22" s="73"/>
      <c r="I22" s="30"/>
      <c r="J22" s="30"/>
      <c r="K22" s="56"/>
      <c r="L22" s="73"/>
      <c r="M22" s="73"/>
      <c r="N22" s="73"/>
      <c r="O22" s="30"/>
      <c r="P22" s="56"/>
      <c r="Q22" s="56"/>
      <c r="R22" s="30"/>
      <c r="S22" s="57"/>
      <c r="T22" s="58">
        <f t="shared" si="0"/>
        <v>0</v>
      </c>
    </row>
    <row r="23" spans="2:20" s="44" customFormat="1" x14ac:dyDescent="0.2">
      <c r="B23" s="30"/>
      <c r="C23" s="30"/>
      <c r="D23" s="31"/>
      <c r="E23" s="33"/>
      <c r="F23" s="73"/>
      <c r="G23" s="73"/>
      <c r="H23" s="73"/>
      <c r="I23" s="30"/>
      <c r="J23" s="30"/>
      <c r="K23" s="56"/>
      <c r="L23" s="73"/>
      <c r="M23" s="73"/>
      <c r="N23" s="73"/>
      <c r="O23" s="30"/>
      <c r="P23" s="56"/>
      <c r="Q23" s="56"/>
      <c r="R23" s="30"/>
      <c r="S23" s="57"/>
      <c r="T23" s="58">
        <f t="shared" si="0"/>
        <v>0</v>
      </c>
    </row>
    <row r="24" spans="2:20" s="44" customFormat="1" x14ac:dyDescent="0.2">
      <c r="B24" s="30"/>
      <c r="C24" s="30"/>
      <c r="D24" s="32"/>
      <c r="E24" s="33"/>
      <c r="F24" s="73"/>
      <c r="G24" s="73"/>
      <c r="H24" s="73"/>
      <c r="I24" s="30"/>
      <c r="J24" s="30"/>
      <c r="K24" s="56"/>
      <c r="L24" s="73"/>
      <c r="M24" s="73"/>
      <c r="N24" s="73"/>
      <c r="O24" s="30"/>
      <c r="P24" s="56"/>
      <c r="Q24" s="56"/>
      <c r="R24" s="30"/>
      <c r="S24" s="57"/>
      <c r="T24" s="58">
        <f t="shared" si="0"/>
        <v>0</v>
      </c>
    </row>
    <row r="25" spans="2:20" x14ac:dyDescent="0.2">
      <c r="B25" s="30"/>
      <c r="C25" s="7"/>
      <c r="D25" s="32"/>
      <c r="E25" s="33"/>
      <c r="F25" s="82"/>
      <c r="G25" s="73"/>
      <c r="H25" s="82"/>
      <c r="I25" s="7"/>
      <c r="J25" s="7"/>
      <c r="K25" s="8"/>
      <c r="L25" s="82"/>
      <c r="M25" s="83"/>
      <c r="N25" s="82"/>
      <c r="O25" s="8"/>
      <c r="P25" s="8"/>
      <c r="Q25" s="8"/>
      <c r="R25" s="7"/>
      <c r="S25" s="9"/>
      <c r="T25" s="34"/>
    </row>
    <row r="26" spans="2:20" ht="13.5" thickBot="1" x14ac:dyDescent="0.25">
      <c r="B26" s="16"/>
      <c r="C26" s="17"/>
      <c r="D26" s="17"/>
      <c r="E26" s="17"/>
      <c r="F26" s="84"/>
      <c r="G26" s="85"/>
      <c r="H26" s="84"/>
      <c r="I26" s="17"/>
      <c r="J26" s="17"/>
      <c r="K26" s="18"/>
      <c r="L26" s="84"/>
      <c r="M26" s="85"/>
      <c r="N26" s="84"/>
      <c r="O26" s="18"/>
      <c r="P26" s="18"/>
      <c r="Q26" s="18"/>
      <c r="R26" s="17"/>
      <c r="S26" s="19"/>
      <c r="T26" s="20"/>
    </row>
    <row r="27" spans="2:20" x14ac:dyDescent="0.2">
      <c r="B27" s="13"/>
      <c r="C27" s="13"/>
      <c r="D27" s="1"/>
      <c r="E27" s="13"/>
      <c r="F27" s="1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1" t="s">
        <v>18</v>
      </c>
      <c r="T27" s="26">
        <f>+SUM(T11:T25)*0.16</f>
        <v>9655.1724159999994</v>
      </c>
    </row>
    <row r="28" spans="2:20" x14ac:dyDescent="0.2">
      <c r="B28" s="13"/>
      <c r="C28" s="13"/>
      <c r="D28" s="1"/>
      <c r="E28" s="13"/>
      <c r="F28" s="1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27" t="s">
        <v>17</v>
      </c>
      <c r="T28" s="28">
        <f>SUM(T11:T27)</f>
        <v>70000.000015999991</v>
      </c>
    </row>
    <row r="29" spans="2:20" x14ac:dyDescent="0.2">
      <c r="B29" s="13"/>
      <c r="C29" s="13"/>
      <c r="D29" s="1"/>
      <c r="E29" s="13"/>
      <c r="F29" s="1"/>
      <c r="G29" s="1"/>
      <c r="H29" s="1"/>
      <c r="I29" s="13"/>
      <c r="J29" s="1"/>
      <c r="K29" s="1"/>
      <c r="L29" s="1"/>
      <c r="M29" s="1"/>
      <c r="N29" s="1"/>
      <c r="O29" s="1"/>
      <c r="P29" s="1"/>
      <c r="Q29" s="1"/>
      <c r="R29" s="1"/>
      <c r="S29" s="11"/>
      <c r="T29" s="11"/>
    </row>
    <row r="30" spans="2:20" x14ac:dyDescent="0.2">
      <c r="B30" s="1"/>
      <c r="C30" s="1"/>
      <c r="D30" s="1"/>
      <c r="E30" s="1"/>
      <c r="F30" s="1"/>
      <c r="G30" s="1"/>
      <c r="H30" s="1"/>
      <c r="I30" s="13"/>
      <c r="J30" s="1"/>
      <c r="K30" s="1"/>
      <c r="L30" s="1"/>
      <c r="M30" s="1"/>
      <c r="N30" s="1"/>
      <c r="O30" s="1"/>
      <c r="P30" s="1"/>
      <c r="Q30" s="1"/>
      <c r="R30" s="1"/>
      <c r="S30" s="1"/>
      <c r="T30" s="12"/>
    </row>
    <row r="31" spans="2:20" x14ac:dyDescent="0.2">
      <c r="B31" s="1"/>
      <c r="C31" s="1"/>
      <c r="D31" s="1"/>
      <c r="E31" s="1"/>
      <c r="F31" s="1"/>
      <c r="G31" s="1"/>
      <c r="H31" s="1"/>
      <c r="I31" s="13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2:20" x14ac:dyDescent="0.2">
      <c r="B32" s="29"/>
      <c r="C32" s="29"/>
      <c r="D32" s="29"/>
      <c r="E32" s="29"/>
      <c r="F32" s="29"/>
      <c r="G32" s="29"/>
      <c r="H32" s="29"/>
      <c r="I32" s="41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</row>
    <row r="33" spans="2:20" x14ac:dyDescent="0.2">
      <c r="B33" s="29"/>
      <c r="C33" s="29"/>
      <c r="D33" s="29"/>
      <c r="E33" s="29"/>
      <c r="F33" s="29"/>
      <c r="G33" s="29"/>
      <c r="H33" s="29"/>
      <c r="I33" s="41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3"/>
  <sheetViews>
    <sheetView zoomScale="115" zoomScaleNormal="115" workbookViewId="0">
      <selection activeCell="B2" sqref="B2:T29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1.28515625" bestFit="1" customWidth="1"/>
    <col min="20" max="20" width="13.85546875" customWidth="1"/>
  </cols>
  <sheetData>
    <row r="1" spans="2:25" s="2" customFormat="1" x14ac:dyDescent="0.2">
      <c r="C1" s="3"/>
      <c r="D1" s="4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13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11.25" x14ac:dyDescent="0.2">
      <c r="B8" s="173" t="s">
        <v>19</v>
      </c>
      <c r="C8" s="173"/>
      <c r="D8" s="10" t="s">
        <v>70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39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ht="63.75" x14ac:dyDescent="0.2">
      <c r="B11" s="30">
        <v>1</v>
      </c>
      <c r="C11" s="30" t="s">
        <v>39</v>
      </c>
      <c r="D11" s="36" t="s">
        <v>348</v>
      </c>
      <c r="E11" s="33" t="s">
        <v>52</v>
      </c>
      <c r="F11" s="73">
        <v>3</v>
      </c>
      <c r="G11" s="73">
        <v>3</v>
      </c>
      <c r="H11" s="73">
        <v>3</v>
      </c>
      <c r="I11" s="30">
        <v>3</v>
      </c>
      <c r="J11" s="52">
        <v>3</v>
      </c>
      <c r="K11" s="52">
        <v>3</v>
      </c>
      <c r="L11" s="77">
        <v>3</v>
      </c>
      <c r="M11" s="77">
        <v>3</v>
      </c>
      <c r="N11" s="77">
        <v>3</v>
      </c>
      <c r="O11" s="52">
        <v>3</v>
      </c>
      <c r="P11" s="52">
        <v>3</v>
      </c>
      <c r="Q11" s="52">
        <v>3</v>
      </c>
      <c r="R11" s="52">
        <f>SUM(F11:Q11)</f>
        <v>36</v>
      </c>
      <c r="S11" s="54"/>
      <c r="T11" s="55">
        <v>123706.897</v>
      </c>
    </row>
    <row r="12" spans="2:25" s="44" customFormat="1" x14ac:dyDescent="0.2">
      <c r="B12" s="30"/>
      <c r="C12" s="30"/>
      <c r="D12" s="32"/>
      <c r="E12" s="33"/>
      <c r="F12" s="73"/>
      <c r="G12" s="73"/>
      <c r="H12" s="73"/>
      <c r="I12" s="30"/>
      <c r="J12" s="30"/>
      <c r="K12" s="56"/>
      <c r="L12" s="73"/>
      <c r="M12" s="73"/>
      <c r="N12" s="73"/>
      <c r="O12" s="30"/>
      <c r="P12" s="56"/>
      <c r="Q12" s="56"/>
      <c r="R12" s="30"/>
      <c r="S12" s="57"/>
      <c r="T12" s="58">
        <v>0</v>
      </c>
    </row>
    <row r="13" spans="2:25" s="44" customFormat="1" x14ac:dyDescent="0.2">
      <c r="B13" s="30"/>
      <c r="C13" s="30"/>
      <c r="D13" s="32"/>
      <c r="E13" s="33"/>
      <c r="F13" s="73"/>
      <c r="G13" s="73"/>
      <c r="H13" s="73"/>
      <c r="I13" s="30"/>
      <c r="J13" s="30"/>
      <c r="K13" s="56"/>
      <c r="L13" s="73"/>
      <c r="M13" s="73"/>
      <c r="N13" s="73"/>
      <c r="O13" s="30"/>
      <c r="P13" s="56"/>
      <c r="Q13" s="56"/>
      <c r="R13" s="30"/>
      <c r="S13" s="57"/>
      <c r="T13" s="58">
        <v>0</v>
      </c>
    </row>
    <row r="14" spans="2:25" s="44" customFormat="1" x14ac:dyDescent="0.2">
      <c r="B14" s="30"/>
      <c r="C14" s="30"/>
      <c r="D14" s="32"/>
      <c r="E14" s="33"/>
      <c r="F14" s="73"/>
      <c r="G14" s="73"/>
      <c r="H14" s="73"/>
      <c r="I14" s="30"/>
      <c r="J14" s="30"/>
      <c r="K14" s="56"/>
      <c r="L14" s="73"/>
      <c r="M14" s="73"/>
      <c r="N14" s="73"/>
      <c r="O14" s="30"/>
      <c r="P14" s="56"/>
      <c r="Q14" s="56"/>
      <c r="R14" s="30"/>
      <c r="S14" s="57"/>
      <c r="T14" s="58">
        <v>0</v>
      </c>
    </row>
    <row r="15" spans="2:25" s="44" customFormat="1" x14ac:dyDescent="0.2">
      <c r="B15" s="30"/>
      <c r="C15" s="30"/>
      <c r="D15" s="32"/>
      <c r="E15" s="33"/>
      <c r="F15" s="73"/>
      <c r="G15" s="73"/>
      <c r="H15" s="73"/>
      <c r="I15" s="30"/>
      <c r="J15" s="30"/>
      <c r="K15" s="56"/>
      <c r="L15" s="73"/>
      <c r="M15" s="73"/>
      <c r="N15" s="73"/>
      <c r="O15" s="30"/>
      <c r="P15" s="56"/>
      <c r="Q15" s="56"/>
      <c r="R15" s="30"/>
      <c r="S15" s="57"/>
      <c r="T15" s="58">
        <f t="shared" ref="T15:T24" si="0">+S15*R15</f>
        <v>0</v>
      </c>
    </row>
    <row r="16" spans="2:25" s="44" customFormat="1" x14ac:dyDescent="0.2">
      <c r="B16" s="30"/>
      <c r="C16" s="30"/>
      <c r="D16" s="32"/>
      <c r="E16" s="33"/>
      <c r="F16" s="73"/>
      <c r="G16" s="73"/>
      <c r="H16" s="73"/>
      <c r="I16" s="30"/>
      <c r="J16" s="30"/>
      <c r="K16" s="56"/>
      <c r="L16" s="73"/>
      <c r="M16" s="73"/>
      <c r="N16" s="73"/>
      <c r="O16" s="30"/>
      <c r="P16" s="56"/>
      <c r="Q16" s="56"/>
      <c r="R16" s="30"/>
      <c r="S16" s="57"/>
      <c r="T16" s="58">
        <f t="shared" si="0"/>
        <v>0</v>
      </c>
    </row>
    <row r="17" spans="2:20" s="44" customFormat="1" x14ac:dyDescent="0.2">
      <c r="B17" s="30"/>
      <c r="C17" s="30"/>
      <c r="D17" s="32"/>
      <c r="E17" s="33"/>
      <c r="F17" s="73"/>
      <c r="G17" s="73"/>
      <c r="H17" s="73"/>
      <c r="I17" s="30"/>
      <c r="J17" s="30"/>
      <c r="K17" s="56"/>
      <c r="L17" s="73"/>
      <c r="M17" s="73"/>
      <c r="N17" s="73"/>
      <c r="O17" s="30"/>
      <c r="P17" s="56"/>
      <c r="Q17" s="56"/>
      <c r="R17" s="30"/>
      <c r="S17" s="57"/>
      <c r="T17" s="58">
        <f t="shared" si="0"/>
        <v>0</v>
      </c>
    </row>
    <row r="18" spans="2:20" s="44" customFormat="1" x14ac:dyDescent="0.2">
      <c r="B18" s="30"/>
      <c r="C18" s="30"/>
      <c r="D18" s="32"/>
      <c r="E18" s="33"/>
      <c r="F18" s="73"/>
      <c r="G18" s="73"/>
      <c r="H18" s="73"/>
      <c r="I18" s="30"/>
      <c r="J18" s="30"/>
      <c r="K18" s="56"/>
      <c r="L18" s="73"/>
      <c r="M18" s="73"/>
      <c r="N18" s="73"/>
      <c r="O18" s="30"/>
      <c r="P18" s="56"/>
      <c r="Q18" s="56"/>
      <c r="R18" s="30"/>
      <c r="S18" s="57"/>
      <c r="T18" s="58">
        <f>+R18*S18</f>
        <v>0</v>
      </c>
    </row>
    <row r="19" spans="2:20" s="44" customFormat="1" x14ac:dyDescent="0.2">
      <c r="B19" s="30"/>
      <c r="C19" s="30"/>
      <c r="D19" s="32"/>
      <c r="E19" s="33"/>
      <c r="F19" s="73"/>
      <c r="G19" s="73"/>
      <c r="H19" s="73"/>
      <c r="I19" s="30"/>
      <c r="J19" s="30"/>
      <c r="K19" s="56"/>
      <c r="L19" s="73"/>
      <c r="M19" s="73"/>
      <c r="N19" s="73"/>
      <c r="O19" s="30"/>
      <c r="P19" s="56"/>
      <c r="Q19" s="56"/>
      <c r="R19" s="30"/>
      <c r="S19" s="57"/>
      <c r="T19" s="58">
        <f t="shared" si="0"/>
        <v>0</v>
      </c>
    </row>
    <row r="20" spans="2:20" s="44" customFormat="1" x14ac:dyDescent="0.2">
      <c r="B20" s="30"/>
      <c r="C20" s="30"/>
      <c r="D20" s="32"/>
      <c r="E20" s="33"/>
      <c r="F20" s="73"/>
      <c r="G20" s="73"/>
      <c r="H20" s="73"/>
      <c r="I20" s="30"/>
      <c r="J20" s="30"/>
      <c r="K20" s="56"/>
      <c r="L20" s="73"/>
      <c r="M20" s="73"/>
      <c r="N20" s="73"/>
      <c r="O20" s="30"/>
      <c r="P20" s="56"/>
      <c r="Q20" s="56"/>
      <c r="R20" s="30"/>
      <c r="S20" s="57"/>
      <c r="T20" s="58">
        <f t="shared" si="0"/>
        <v>0</v>
      </c>
    </row>
    <row r="21" spans="2:20" s="44" customFormat="1" x14ac:dyDescent="0.2">
      <c r="B21" s="30"/>
      <c r="C21" s="30"/>
      <c r="D21" s="31"/>
      <c r="E21" s="33"/>
      <c r="F21" s="73"/>
      <c r="G21" s="73"/>
      <c r="H21" s="73"/>
      <c r="I21" s="30"/>
      <c r="J21" s="30"/>
      <c r="K21" s="56"/>
      <c r="L21" s="73"/>
      <c r="M21" s="73"/>
      <c r="N21" s="73"/>
      <c r="O21" s="30"/>
      <c r="P21" s="56"/>
      <c r="Q21" s="56"/>
      <c r="R21" s="30"/>
      <c r="S21" s="57"/>
      <c r="T21" s="58">
        <f t="shared" si="0"/>
        <v>0</v>
      </c>
    </row>
    <row r="22" spans="2:20" s="44" customFormat="1" x14ac:dyDescent="0.2">
      <c r="B22" s="30"/>
      <c r="C22" s="30"/>
      <c r="D22" s="31"/>
      <c r="E22" s="33"/>
      <c r="F22" s="73"/>
      <c r="G22" s="73"/>
      <c r="H22" s="73"/>
      <c r="I22" s="30"/>
      <c r="J22" s="30"/>
      <c r="K22" s="56"/>
      <c r="L22" s="73"/>
      <c r="M22" s="73"/>
      <c r="N22" s="73"/>
      <c r="O22" s="30"/>
      <c r="P22" s="56"/>
      <c r="Q22" s="56"/>
      <c r="R22" s="30"/>
      <c r="S22" s="57"/>
      <c r="T22" s="58">
        <f t="shared" si="0"/>
        <v>0</v>
      </c>
    </row>
    <row r="23" spans="2:20" s="44" customFormat="1" x14ac:dyDescent="0.2">
      <c r="B23" s="30"/>
      <c r="C23" s="30"/>
      <c r="D23" s="31"/>
      <c r="E23" s="33"/>
      <c r="F23" s="73"/>
      <c r="G23" s="73"/>
      <c r="H23" s="73"/>
      <c r="I23" s="30"/>
      <c r="J23" s="30"/>
      <c r="K23" s="56"/>
      <c r="L23" s="73"/>
      <c r="M23" s="73"/>
      <c r="N23" s="73"/>
      <c r="O23" s="30"/>
      <c r="P23" s="56"/>
      <c r="Q23" s="56"/>
      <c r="R23" s="30"/>
      <c r="S23" s="57"/>
      <c r="T23" s="58">
        <f t="shared" si="0"/>
        <v>0</v>
      </c>
    </row>
    <row r="24" spans="2:20" s="44" customFormat="1" x14ac:dyDescent="0.2">
      <c r="B24" s="30"/>
      <c r="C24" s="30"/>
      <c r="D24" s="32"/>
      <c r="E24" s="33"/>
      <c r="F24" s="73"/>
      <c r="G24" s="73"/>
      <c r="H24" s="73"/>
      <c r="I24" s="30"/>
      <c r="J24" s="30"/>
      <c r="K24" s="56"/>
      <c r="L24" s="73"/>
      <c r="M24" s="73"/>
      <c r="N24" s="73"/>
      <c r="O24" s="30"/>
      <c r="P24" s="56"/>
      <c r="Q24" s="56"/>
      <c r="R24" s="30"/>
      <c r="S24" s="57"/>
      <c r="T24" s="58">
        <f t="shared" si="0"/>
        <v>0</v>
      </c>
    </row>
    <row r="25" spans="2:20" x14ac:dyDescent="0.2">
      <c r="B25" s="30"/>
      <c r="C25" s="7"/>
      <c r="D25" s="32"/>
      <c r="E25" s="33"/>
      <c r="F25" s="82"/>
      <c r="G25" s="73"/>
      <c r="H25" s="82"/>
      <c r="I25" s="7"/>
      <c r="J25" s="7"/>
      <c r="K25" s="8"/>
      <c r="L25" s="82"/>
      <c r="M25" s="83"/>
      <c r="N25" s="82"/>
      <c r="O25" s="8"/>
      <c r="P25" s="8"/>
      <c r="Q25" s="8"/>
      <c r="R25" s="7"/>
      <c r="S25" s="9"/>
      <c r="T25" s="34"/>
    </row>
    <row r="26" spans="2:20" ht="13.5" thickBot="1" x14ac:dyDescent="0.25">
      <c r="B26" s="16"/>
      <c r="C26" s="17"/>
      <c r="D26" s="17"/>
      <c r="E26" s="17"/>
      <c r="F26" s="84"/>
      <c r="G26" s="85"/>
      <c r="H26" s="84"/>
      <c r="I26" s="17"/>
      <c r="J26" s="17"/>
      <c r="K26" s="18"/>
      <c r="L26" s="84"/>
      <c r="M26" s="85"/>
      <c r="N26" s="84"/>
      <c r="O26" s="18"/>
      <c r="P26" s="18"/>
      <c r="Q26" s="18"/>
      <c r="R26" s="17"/>
      <c r="S26" s="19"/>
      <c r="T26" s="20"/>
    </row>
    <row r="27" spans="2:20" x14ac:dyDescent="0.2">
      <c r="B27" s="13"/>
      <c r="C27" s="13"/>
      <c r="D27" s="1"/>
      <c r="E27" s="13"/>
      <c r="F27" s="1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1" t="s">
        <v>18</v>
      </c>
      <c r="T27" s="26">
        <f>+SUM(T11:T25)*0.16</f>
        <v>19793.103520000001</v>
      </c>
    </row>
    <row r="28" spans="2:20" x14ac:dyDescent="0.2">
      <c r="B28" s="13"/>
      <c r="C28" s="13"/>
      <c r="D28" s="1"/>
      <c r="E28" s="13"/>
      <c r="F28" s="1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27" t="s">
        <v>17</v>
      </c>
      <c r="T28" s="28">
        <f>SUM(T11:T27)</f>
        <v>143500.00052</v>
      </c>
    </row>
    <row r="29" spans="2:20" x14ac:dyDescent="0.2">
      <c r="B29" s="13"/>
      <c r="C29" s="13"/>
      <c r="D29" s="1"/>
      <c r="E29" s="13"/>
      <c r="F29" s="1"/>
      <c r="G29" s="1"/>
      <c r="H29" s="1"/>
      <c r="I29" s="13"/>
      <c r="J29" s="1"/>
      <c r="K29" s="1"/>
      <c r="L29" s="1"/>
      <c r="M29" s="1"/>
      <c r="N29" s="1"/>
      <c r="O29" s="1"/>
      <c r="P29" s="1"/>
      <c r="Q29" s="1"/>
      <c r="R29" s="1"/>
      <c r="S29" s="11"/>
      <c r="T29" s="11"/>
    </row>
    <row r="30" spans="2:20" x14ac:dyDescent="0.2">
      <c r="B30" s="1"/>
      <c r="C30" s="1"/>
      <c r="D30" s="1"/>
      <c r="E30" s="1"/>
      <c r="F30" s="1"/>
      <c r="G30" s="1"/>
      <c r="H30" s="1"/>
      <c r="I30" s="13"/>
      <c r="J30" s="1"/>
      <c r="K30" s="1"/>
      <c r="L30" s="1"/>
      <c r="M30" s="1"/>
      <c r="N30" s="1"/>
      <c r="O30" s="1"/>
      <c r="P30" s="1"/>
      <c r="Q30" s="1"/>
      <c r="R30" s="1"/>
      <c r="S30" s="1"/>
      <c r="T30" s="12"/>
    </row>
    <row r="31" spans="2:20" x14ac:dyDescent="0.2">
      <c r="B31" s="1"/>
      <c r="C31" s="1"/>
      <c r="D31" s="1"/>
      <c r="E31" s="1"/>
      <c r="F31" s="1"/>
      <c r="G31" s="1"/>
      <c r="H31" s="1"/>
      <c r="I31" s="13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2:20" x14ac:dyDescent="0.2">
      <c r="B32" s="29"/>
      <c r="C32" s="29"/>
      <c r="D32" s="29"/>
      <c r="E32" s="29"/>
      <c r="F32" s="29"/>
      <c r="G32" s="29"/>
      <c r="H32" s="29"/>
      <c r="I32" s="41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</row>
    <row r="33" spans="2:20" x14ac:dyDescent="0.2">
      <c r="B33" s="29"/>
      <c r="C33" s="29"/>
      <c r="D33" s="29"/>
      <c r="E33" s="29"/>
      <c r="F33" s="29"/>
      <c r="G33" s="29"/>
      <c r="H33" s="29"/>
      <c r="I33" s="41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3"/>
  <sheetViews>
    <sheetView topLeftCell="B1" zoomScale="115" zoomScaleNormal="115" workbookViewId="0">
      <selection activeCell="B2" sqref="B2:T28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1.28515625" bestFit="1" customWidth="1"/>
    <col min="20" max="20" width="13.85546875" customWidth="1"/>
  </cols>
  <sheetData>
    <row r="1" spans="2:25" s="2" customFormat="1" x14ac:dyDescent="0.2">
      <c r="C1" s="3"/>
      <c r="D1" s="4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13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11.25" x14ac:dyDescent="0.2">
      <c r="B8" s="173" t="s">
        <v>19</v>
      </c>
      <c r="C8" s="173"/>
      <c r="D8" s="10" t="s">
        <v>95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39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x14ac:dyDescent="0.2">
      <c r="B11" s="30">
        <v>1</v>
      </c>
      <c r="C11" s="30" t="s">
        <v>39</v>
      </c>
      <c r="D11" s="32" t="s">
        <v>96</v>
      </c>
      <c r="E11" s="33" t="s">
        <v>52</v>
      </c>
      <c r="F11" s="73">
        <v>5</v>
      </c>
      <c r="G11" s="73"/>
      <c r="H11" s="73"/>
      <c r="I11" s="30"/>
      <c r="J11" s="52">
        <v>5</v>
      </c>
      <c r="K11" s="53"/>
      <c r="L11" s="77"/>
      <c r="M11" s="77"/>
      <c r="N11" s="77">
        <v>5</v>
      </c>
      <c r="O11" s="52"/>
      <c r="P11" s="53"/>
      <c r="Q11" s="53"/>
      <c r="R11" s="52">
        <f>SUM(F11:Q11)</f>
        <v>15</v>
      </c>
      <c r="S11" s="54">
        <v>459.77011499999998</v>
      </c>
      <c r="T11" s="55">
        <f>+R11*S11</f>
        <v>6896.5517249999994</v>
      </c>
    </row>
    <row r="12" spans="2:25" s="44" customFormat="1" x14ac:dyDescent="0.2">
      <c r="B12" s="30"/>
      <c r="C12" s="30"/>
      <c r="D12" s="32"/>
      <c r="E12" s="33"/>
      <c r="F12" s="73"/>
      <c r="G12" s="73"/>
      <c r="H12" s="73"/>
      <c r="I12" s="30"/>
      <c r="J12" s="30"/>
      <c r="K12" s="56"/>
      <c r="L12" s="73"/>
      <c r="M12" s="73"/>
      <c r="N12" s="73"/>
      <c r="O12" s="30"/>
      <c r="P12" s="56"/>
      <c r="Q12" s="56"/>
      <c r="R12" s="30"/>
      <c r="S12" s="57"/>
      <c r="T12" s="58">
        <v>0</v>
      </c>
    </row>
    <row r="13" spans="2:25" s="44" customFormat="1" x14ac:dyDescent="0.2">
      <c r="B13" s="30"/>
      <c r="C13" s="30"/>
      <c r="D13" s="32"/>
      <c r="E13" s="33"/>
      <c r="F13" s="73"/>
      <c r="G13" s="73"/>
      <c r="H13" s="73"/>
      <c r="I13" s="30"/>
      <c r="J13" s="30"/>
      <c r="K13" s="56"/>
      <c r="L13" s="73"/>
      <c r="M13" s="73"/>
      <c r="N13" s="73"/>
      <c r="O13" s="30"/>
      <c r="P13" s="56"/>
      <c r="Q13" s="56"/>
      <c r="R13" s="30"/>
      <c r="S13" s="57"/>
      <c r="T13" s="58">
        <v>0</v>
      </c>
    </row>
    <row r="14" spans="2:25" s="44" customFormat="1" x14ac:dyDescent="0.2">
      <c r="B14" s="30"/>
      <c r="C14" s="30"/>
      <c r="D14" s="32"/>
      <c r="E14" s="33"/>
      <c r="F14" s="73"/>
      <c r="G14" s="73"/>
      <c r="H14" s="73"/>
      <c r="I14" s="30"/>
      <c r="J14" s="30"/>
      <c r="K14" s="56"/>
      <c r="L14" s="73"/>
      <c r="M14" s="73"/>
      <c r="N14" s="73"/>
      <c r="O14" s="30"/>
      <c r="P14" s="56"/>
      <c r="Q14" s="56"/>
      <c r="R14" s="30"/>
      <c r="S14" s="57"/>
      <c r="T14" s="58">
        <v>0</v>
      </c>
    </row>
    <row r="15" spans="2:25" s="44" customFormat="1" x14ac:dyDescent="0.2">
      <c r="B15" s="30"/>
      <c r="C15" s="30"/>
      <c r="D15" s="32"/>
      <c r="E15" s="33"/>
      <c r="F15" s="73"/>
      <c r="G15" s="73"/>
      <c r="H15" s="73"/>
      <c r="I15" s="30"/>
      <c r="J15" s="30"/>
      <c r="K15" s="56"/>
      <c r="L15" s="73"/>
      <c r="M15" s="73"/>
      <c r="N15" s="73"/>
      <c r="O15" s="30"/>
      <c r="P15" s="56"/>
      <c r="Q15" s="56"/>
      <c r="R15" s="30"/>
      <c r="S15" s="57"/>
      <c r="T15" s="58">
        <f t="shared" ref="T15:T24" si="0">+S15*R15</f>
        <v>0</v>
      </c>
    </row>
    <row r="16" spans="2:25" s="44" customFormat="1" x14ac:dyDescent="0.2">
      <c r="B16" s="30"/>
      <c r="C16" s="30"/>
      <c r="D16" s="32"/>
      <c r="E16" s="33"/>
      <c r="F16" s="73"/>
      <c r="G16" s="73"/>
      <c r="H16" s="73"/>
      <c r="I16" s="30"/>
      <c r="J16" s="30"/>
      <c r="K16" s="56"/>
      <c r="L16" s="73"/>
      <c r="M16" s="73"/>
      <c r="N16" s="73"/>
      <c r="O16" s="30"/>
      <c r="P16" s="56"/>
      <c r="Q16" s="56"/>
      <c r="R16" s="30"/>
      <c r="S16" s="57"/>
      <c r="T16" s="58">
        <f t="shared" si="0"/>
        <v>0</v>
      </c>
    </row>
    <row r="17" spans="2:20" s="44" customFormat="1" x14ac:dyDescent="0.2">
      <c r="B17" s="30"/>
      <c r="C17" s="30"/>
      <c r="D17" s="32"/>
      <c r="E17" s="33"/>
      <c r="F17" s="73"/>
      <c r="G17" s="73"/>
      <c r="H17" s="73"/>
      <c r="I17" s="30"/>
      <c r="J17" s="30"/>
      <c r="K17" s="56"/>
      <c r="L17" s="73"/>
      <c r="M17" s="73"/>
      <c r="N17" s="73"/>
      <c r="O17" s="30"/>
      <c r="P17" s="56"/>
      <c r="Q17" s="56"/>
      <c r="R17" s="30"/>
      <c r="S17" s="57"/>
      <c r="T17" s="58">
        <f t="shared" si="0"/>
        <v>0</v>
      </c>
    </row>
    <row r="18" spans="2:20" s="44" customFormat="1" x14ac:dyDescent="0.2">
      <c r="B18" s="30"/>
      <c r="C18" s="30"/>
      <c r="D18" s="32"/>
      <c r="E18" s="33"/>
      <c r="F18" s="73"/>
      <c r="G18" s="73"/>
      <c r="H18" s="73"/>
      <c r="I18" s="30"/>
      <c r="J18" s="30"/>
      <c r="K18" s="56"/>
      <c r="L18" s="73"/>
      <c r="M18" s="73"/>
      <c r="N18" s="73"/>
      <c r="O18" s="30"/>
      <c r="P18" s="56"/>
      <c r="Q18" s="56"/>
      <c r="R18" s="30"/>
      <c r="S18" s="57"/>
      <c r="T18" s="58">
        <f>+R18*S18</f>
        <v>0</v>
      </c>
    </row>
    <row r="19" spans="2:20" s="44" customFormat="1" x14ac:dyDescent="0.2">
      <c r="B19" s="30"/>
      <c r="C19" s="30"/>
      <c r="D19" s="32"/>
      <c r="E19" s="33"/>
      <c r="F19" s="73"/>
      <c r="G19" s="73"/>
      <c r="H19" s="73"/>
      <c r="I19" s="30"/>
      <c r="J19" s="30"/>
      <c r="K19" s="56"/>
      <c r="L19" s="73"/>
      <c r="M19" s="73"/>
      <c r="N19" s="73"/>
      <c r="O19" s="30"/>
      <c r="P19" s="56"/>
      <c r="Q19" s="56"/>
      <c r="R19" s="30"/>
      <c r="S19" s="57"/>
      <c r="T19" s="58">
        <f t="shared" si="0"/>
        <v>0</v>
      </c>
    </row>
    <row r="20" spans="2:20" s="44" customFormat="1" x14ac:dyDescent="0.2">
      <c r="B20" s="30"/>
      <c r="C20" s="30"/>
      <c r="D20" s="32"/>
      <c r="E20" s="33"/>
      <c r="F20" s="73"/>
      <c r="G20" s="73"/>
      <c r="H20" s="73"/>
      <c r="I20" s="30"/>
      <c r="J20" s="30"/>
      <c r="K20" s="56"/>
      <c r="L20" s="73"/>
      <c r="M20" s="73"/>
      <c r="N20" s="73"/>
      <c r="O20" s="30"/>
      <c r="P20" s="56"/>
      <c r="Q20" s="56"/>
      <c r="R20" s="30"/>
      <c r="S20" s="57"/>
      <c r="T20" s="58">
        <f t="shared" si="0"/>
        <v>0</v>
      </c>
    </row>
    <row r="21" spans="2:20" s="44" customFormat="1" x14ac:dyDescent="0.2">
      <c r="B21" s="30"/>
      <c r="C21" s="30"/>
      <c r="D21" s="31"/>
      <c r="E21" s="33"/>
      <c r="F21" s="73"/>
      <c r="G21" s="73"/>
      <c r="H21" s="73"/>
      <c r="I21" s="30"/>
      <c r="J21" s="30"/>
      <c r="K21" s="56"/>
      <c r="L21" s="73"/>
      <c r="M21" s="73"/>
      <c r="N21" s="73"/>
      <c r="O21" s="30"/>
      <c r="P21" s="56"/>
      <c r="Q21" s="56"/>
      <c r="R21" s="30"/>
      <c r="S21" s="57"/>
      <c r="T21" s="58">
        <f t="shared" si="0"/>
        <v>0</v>
      </c>
    </row>
    <row r="22" spans="2:20" s="44" customFormat="1" x14ac:dyDescent="0.2">
      <c r="B22" s="30"/>
      <c r="C22" s="30"/>
      <c r="D22" s="31"/>
      <c r="E22" s="33"/>
      <c r="F22" s="73"/>
      <c r="G22" s="73"/>
      <c r="H22" s="73"/>
      <c r="I22" s="30"/>
      <c r="J22" s="30"/>
      <c r="K22" s="56"/>
      <c r="L22" s="73"/>
      <c r="M22" s="73"/>
      <c r="N22" s="73"/>
      <c r="O22" s="30"/>
      <c r="P22" s="56"/>
      <c r="Q22" s="56"/>
      <c r="R22" s="30"/>
      <c r="S22" s="57"/>
      <c r="T22" s="58">
        <f t="shared" si="0"/>
        <v>0</v>
      </c>
    </row>
    <row r="23" spans="2:20" s="44" customFormat="1" x14ac:dyDescent="0.2">
      <c r="B23" s="30"/>
      <c r="C23" s="30"/>
      <c r="D23" s="31"/>
      <c r="E23" s="33"/>
      <c r="F23" s="73"/>
      <c r="G23" s="73"/>
      <c r="H23" s="73"/>
      <c r="I23" s="30"/>
      <c r="J23" s="30"/>
      <c r="K23" s="56"/>
      <c r="L23" s="73"/>
      <c r="M23" s="73"/>
      <c r="N23" s="73"/>
      <c r="O23" s="30"/>
      <c r="P23" s="56"/>
      <c r="Q23" s="56"/>
      <c r="R23" s="30"/>
      <c r="S23" s="57"/>
      <c r="T23" s="58">
        <f t="shared" si="0"/>
        <v>0</v>
      </c>
    </row>
    <row r="24" spans="2:20" s="44" customFormat="1" x14ac:dyDescent="0.2">
      <c r="B24" s="30"/>
      <c r="C24" s="30"/>
      <c r="D24" s="32"/>
      <c r="E24" s="33"/>
      <c r="F24" s="73"/>
      <c r="G24" s="73"/>
      <c r="H24" s="73"/>
      <c r="I24" s="30"/>
      <c r="J24" s="30"/>
      <c r="K24" s="56"/>
      <c r="L24" s="73"/>
      <c r="M24" s="73"/>
      <c r="N24" s="73"/>
      <c r="O24" s="30"/>
      <c r="P24" s="56"/>
      <c r="Q24" s="56"/>
      <c r="R24" s="30"/>
      <c r="S24" s="57"/>
      <c r="T24" s="58">
        <f t="shared" si="0"/>
        <v>0</v>
      </c>
    </row>
    <row r="25" spans="2:20" x14ac:dyDescent="0.2">
      <c r="B25" s="30"/>
      <c r="C25" s="7"/>
      <c r="D25" s="32"/>
      <c r="E25" s="33"/>
      <c r="F25" s="82"/>
      <c r="G25" s="73"/>
      <c r="H25" s="82"/>
      <c r="I25" s="7"/>
      <c r="J25" s="7"/>
      <c r="K25" s="8"/>
      <c r="L25" s="82"/>
      <c r="M25" s="83"/>
      <c r="N25" s="82"/>
      <c r="O25" s="8"/>
      <c r="P25" s="8"/>
      <c r="Q25" s="8"/>
      <c r="R25" s="7"/>
      <c r="S25" s="9"/>
      <c r="T25" s="34"/>
    </row>
    <row r="26" spans="2:20" ht="13.5" thickBot="1" x14ac:dyDescent="0.25">
      <c r="B26" s="16"/>
      <c r="C26" s="17"/>
      <c r="D26" s="17"/>
      <c r="E26" s="17"/>
      <c r="F26" s="84"/>
      <c r="G26" s="85"/>
      <c r="H26" s="84"/>
      <c r="I26" s="17"/>
      <c r="J26" s="17"/>
      <c r="K26" s="18"/>
      <c r="L26" s="84"/>
      <c r="M26" s="85"/>
      <c r="N26" s="84"/>
      <c r="O26" s="18"/>
      <c r="P26" s="18"/>
      <c r="Q26" s="18"/>
      <c r="R26" s="17"/>
      <c r="S26" s="19"/>
      <c r="T26" s="20"/>
    </row>
    <row r="27" spans="2:20" x14ac:dyDescent="0.2">
      <c r="B27" s="13"/>
      <c r="C27" s="13"/>
      <c r="D27" s="1"/>
      <c r="E27" s="13"/>
      <c r="F27" s="1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1" t="s">
        <v>18</v>
      </c>
      <c r="T27" s="26">
        <f>+SUM(T11:T25)*0.16</f>
        <v>1103.4482759999999</v>
      </c>
    </row>
    <row r="28" spans="2:20" x14ac:dyDescent="0.2">
      <c r="B28" s="13"/>
      <c r="C28" s="13"/>
      <c r="D28" s="1"/>
      <c r="E28" s="13"/>
      <c r="F28" s="1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27" t="s">
        <v>17</v>
      </c>
      <c r="T28" s="28">
        <f>SUM(T11:T27)</f>
        <v>8000.0000009999994</v>
      </c>
    </row>
    <row r="29" spans="2:20" x14ac:dyDescent="0.2">
      <c r="B29" s="13"/>
      <c r="C29" s="13"/>
      <c r="D29" s="1"/>
      <c r="E29" s="13"/>
      <c r="F29" s="1"/>
      <c r="G29" s="1"/>
      <c r="H29" s="1"/>
      <c r="I29" s="13"/>
      <c r="J29" s="1"/>
      <c r="K29" s="1"/>
      <c r="L29" s="1"/>
      <c r="M29" s="1"/>
      <c r="N29" s="1"/>
      <c r="O29" s="1"/>
      <c r="P29" s="1"/>
      <c r="Q29" s="1"/>
      <c r="R29" s="1"/>
      <c r="S29" s="11"/>
      <c r="T29" s="11"/>
    </row>
    <row r="30" spans="2:20" x14ac:dyDescent="0.2">
      <c r="B30" s="1"/>
      <c r="C30" s="1"/>
      <c r="D30" s="1"/>
      <c r="E30" s="1"/>
      <c r="F30" s="1"/>
      <c r="G30" s="1"/>
      <c r="H30" s="1"/>
      <c r="I30" s="13"/>
      <c r="J30" s="1"/>
      <c r="K30" s="1"/>
      <c r="L30" s="1"/>
      <c r="M30" s="1"/>
      <c r="N30" s="1"/>
      <c r="O30" s="1"/>
      <c r="P30" s="1"/>
      <c r="Q30" s="1"/>
      <c r="R30" s="1"/>
      <c r="S30" s="1"/>
      <c r="T30" s="12"/>
    </row>
    <row r="31" spans="2:20" x14ac:dyDescent="0.2">
      <c r="B31" s="1"/>
      <c r="C31" s="1"/>
      <c r="D31" s="1"/>
      <c r="E31" s="1"/>
      <c r="F31" s="1"/>
      <c r="G31" s="1"/>
      <c r="H31" s="1"/>
      <c r="I31" s="13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2:20" x14ac:dyDescent="0.2">
      <c r="B32" s="29"/>
      <c r="C32" s="29"/>
      <c r="D32" s="29"/>
      <c r="E32" s="29"/>
      <c r="F32" s="29"/>
      <c r="G32" s="29"/>
      <c r="H32" s="29"/>
      <c r="I32" s="41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</row>
    <row r="33" spans="2:20" x14ac:dyDescent="0.2">
      <c r="B33" s="29"/>
      <c r="C33" s="29"/>
      <c r="D33" s="29"/>
      <c r="E33" s="29"/>
      <c r="F33" s="29"/>
      <c r="G33" s="29"/>
      <c r="H33" s="29"/>
      <c r="I33" s="41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3"/>
  <sheetViews>
    <sheetView zoomScale="115" zoomScaleNormal="115" workbookViewId="0">
      <selection activeCell="B2" sqref="B2:T29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5.85546875" bestFit="1" customWidth="1"/>
    <col min="20" max="20" width="13.85546875" customWidth="1"/>
  </cols>
  <sheetData>
    <row r="1" spans="2:25" s="2" customFormat="1" x14ac:dyDescent="0.2">
      <c r="C1" s="3"/>
      <c r="D1" s="4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13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11.25" x14ac:dyDescent="0.2">
      <c r="B8" s="173" t="s">
        <v>19</v>
      </c>
      <c r="C8" s="173"/>
      <c r="D8" s="10" t="s">
        <v>95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39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x14ac:dyDescent="0.2">
      <c r="B11" s="30">
        <v>1</v>
      </c>
      <c r="C11" s="30" t="s">
        <v>39</v>
      </c>
      <c r="D11" s="32" t="s">
        <v>97</v>
      </c>
      <c r="E11" s="33" t="s">
        <v>52</v>
      </c>
      <c r="F11" s="73">
        <v>5</v>
      </c>
      <c r="G11" s="73"/>
      <c r="H11" s="73"/>
      <c r="I11" s="30"/>
      <c r="J11" s="52">
        <v>5</v>
      </c>
      <c r="K11" s="52"/>
      <c r="L11" s="77"/>
      <c r="M11" s="77"/>
      <c r="N11" s="77">
        <v>5</v>
      </c>
      <c r="O11" s="52"/>
      <c r="P11" s="52"/>
      <c r="Q11" s="52"/>
      <c r="R11" s="51">
        <f>SUM(F11:Q11)</f>
        <v>15</v>
      </c>
      <c r="S11" s="54">
        <v>459.77011499999998</v>
      </c>
      <c r="T11" s="55">
        <f>+R11*S11</f>
        <v>6896.5517249999994</v>
      </c>
    </row>
    <row r="12" spans="2:25" s="44" customFormat="1" x14ac:dyDescent="0.2">
      <c r="B12" s="30">
        <v>2</v>
      </c>
      <c r="C12" s="30" t="s">
        <v>39</v>
      </c>
      <c r="D12" s="32" t="s">
        <v>255</v>
      </c>
      <c r="E12" s="33" t="s">
        <v>52</v>
      </c>
      <c r="F12" s="73"/>
      <c r="G12" s="73">
        <v>4</v>
      </c>
      <c r="H12" s="73"/>
      <c r="I12" s="30"/>
      <c r="J12" s="30"/>
      <c r="K12" s="30"/>
      <c r="L12" s="73"/>
      <c r="M12" s="73"/>
      <c r="N12" s="73"/>
      <c r="O12" s="30"/>
      <c r="P12" s="30"/>
      <c r="Q12" s="30"/>
      <c r="R12" s="30">
        <f t="shared" ref="R12:R19" si="0">SUM(F12:Q12)</f>
        <v>4</v>
      </c>
      <c r="S12" s="57">
        <v>2682</v>
      </c>
      <c r="T12" s="58">
        <f>+R12*S12</f>
        <v>10728</v>
      </c>
    </row>
    <row r="13" spans="2:25" s="44" customFormat="1" x14ac:dyDescent="0.2">
      <c r="B13" s="30">
        <v>3</v>
      </c>
      <c r="C13" s="30" t="s">
        <v>39</v>
      </c>
      <c r="D13" s="32" t="s">
        <v>256</v>
      </c>
      <c r="E13" s="33" t="s">
        <v>52</v>
      </c>
      <c r="F13" s="73"/>
      <c r="G13" s="73"/>
      <c r="H13" s="73"/>
      <c r="I13" s="30"/>
      <c r="J13" s="30">
        <v>8</v>
      </c>
      <c r="K13" s="30"/>
      <c r="L13" s="73"/>
      <c r="M13" s="73"/>
      <c r="N13" s="73"/>
      <c r="O13" s="30"/>
      <c r="P13" s="30"/>
      <c r="Q13" s="30"/>
      <c r="R13" s="30">
        <f t="shared" si="0"/>
        <v>8</v>
      </c>
      <c r="S13" s="57">
        <v>3739.5</v>
      </c>
      <c r="T13" s="58">
        <f t="shared" ref="T13:T22" si="1">+R13*S13</f>
        <v>29916</v>
      </c>
    </row>
    <row r="14" spans="2:25" s="44" customFormat="1" x14ac:dyDescent="0.2">
      <c r="B14" s="30">
        <v>4</v>
      </c>
      <c r="C14" s="30" t="s">
        <v>39</v>
      </c>
      <c r="D14" s="32" t="s">
        <v>257</v>
      </c>
      <c r="E14" s="33" t="s">
        <v>52</v>
      </c>
      <c r="F14" s="73"/>
      <c r="G14" s="73"/>
      <c r="H14" s="73"/>
      <c r="I14" s="30">
        <v>4</v>
      </c>
      <c r="J14" s="30"/>
      <c r="K14" s="30"/>
      <c r="L14" s="73"/>
      <c r="M14" s="73"/>
      <c r="N14" s="73"/>
      <c r="O14" s="30"/>
      <c r="P14" s="30"/>
      <c r="Q14" s="30"/>
      <c r="R14" s="30">
        <f t="shared" si="0"/>
        <v>4</v>
      </c>
      <c r="S14" s="57">
        <v>1240</v>
      </c>
      <c r="T14" s="58">
        <f t="shared" si="1"/>
        <v>4960</v>
      </c>
    </row>
    <row r="15" spans="2:25" s="44" customFormat="1" x14ac:dyDescent="0.2">
      <c r="B15" s="30">
        <v>5</v>
      </c>
      <c r="C15" s="30" t="s">
        <v>39</v>
      </c>
      <c r="D15" s="32" t="s">
        <v>258</v>
      </c>
      <c r="E15" s="33" t="s">
        <v>52</v>
      </c>
      <c r="F15" s="73"/>
      <c r="G15" s="73"/>
      <c r="H15" s="73"/>
      <c r="I15" s="30">
        <v>4</v>
      </c>
      <c r="J15" s="30"/>
      <c r="K15" s="30"/>
      <c r="L15" s="73"/>
      <c r="M15" s="73"/>
      <c r="N15" s="73"/>
      <c r="O15" s="30"/>
      <c r="P15" s="30">
        <v>4</v>
      </c>
      <c r="Q15" s="30"/>
      <c r="R15" s="30">
        <f t="shared" si="0"/>
        <v>8</v>
      </c>
      <c r="S15" s="57">
        <v>2700</v>
      </c>
      <c r="T15" s="58">
        <f t="shared" si="1"/>
        <v>21600</v>
      </c>
    </row>
    <row r="16" spans="2:25" s="44" customFormat="1" x14ac:dyDescent="0.2">
      <c r="B16" s="30">
        <v>6</v>
      </c>
      <c r="C16" s="30" t="s">
        <v>39</v>
      </c>
      <c r="D16" s="32" t="s">
        <v>261</v>
      </c>
      <c r="E16" s="33" t="s">
        <v>52</v>
      </c>
      <c r="F16" s="73"/>
      <c r="G16" s="73">
        <v>2</v>
      </c>
      <c r="H16" s="73"/>
      <c r="I16" s="30"/>
      <c r="J16" s="30">
        <v>2</v>
      </c>
      <c r="K16" s="30"/>
      <c r="L16" s="73"/>
      <c r="M16" s="73"/>
      <c r="N16" s="73">
        <v>2</v>
      </c>
      <c r="O16" s="30"/>
      <c r="P16" s="30"/>
      <c r="Q16" s="30"/>
      <c r="R16" s="30">
        <f t="shared" si="0"/>
        <v>6</v>
      </c>
      <c r="S16" s="57">
        <v>732.76</v>
      </c>
      <c r="T16" s="58">
        <f t="shared" si="1"/>
        <v>4396.5599999999995</v>
      </c>
    </row>
    <row r="17" spans="2:20" s="44" customFormat="1" x14ac:dyDescent="0.2">
      <c r="B17" s="30">
        <v>7</v>
      </c>
      <c r="C17" s="30" t="s">
        <v>39</v>
      </c>
      <c r="D17" s="32" t="s">
        <v>259</v>
      </c>
      <c r="E17" s="33" t="s">
        <v>52</v>
      </c>
      <c r="F17" s="73"/>
      <c r="G17" s="73">
        <v>3</v>
      </c>
      <c r="H17" s="73"/>
      <c r="I17" s="30"/>
      <c r="J17" s="30"/>
      <c r="K17" s="30"/>
      <c r="L17" s="73">
        <v>2</v>
      </c>
      <c r="M17" s="73"/>
      <c r="N17" s="73"/>
      <c r="O17" s="30"/>
      <c r="P17" s="30">
        <v>3</v>
      </c>
      <c r="Q17" s="30"/>
      <c r="R17" s="30">
        <f t="shared" si="0"/>
        <v>8</v>
      </c>
      <c r="S17" s="57">
        <v>380</v>
      </c>
      <c r="T17" s="58">
        <f t="shared" si="1"/>
        <v>3040</v>
      </c>
    </row>
    <row r="18" spans="2:20" s="44" customFormat="1" x14ac:dyDescent="0.2">
      <c r="B18" s="30">
        <v>8</v>
      </c>
      <c r="C18" s="30" t="s">
        <v>39</v>
      </c>
      <c r="D18" s="32" t="s">
        <v>260</v>
      </c>
      <c r="E18" s="33" t="s">
        <v>52</v>
      </c>
      <c r="F18" s="73">
        <v>2</v>
      </c>
      <c r="G18" s="73"/>
      <c r="H18" s="73"/>
      <c r="I18" s="30"/>
      <c r="J18" s="30">
        <v>2</v>
      </c>
      <c r="K18" s="30"/>
      <c r="L18" s="73"/>
      <c r="M18" s="73"/>
      <c r="N18" s="73"/>
      <c r="O18" s="30">
        <v>2</v>
      </c>
      <c r="P18" s="30"/>
      <c r="Q18" s="30"/>
      <c r="R18" s="30">
        <f t="shared" si="0"/>
        <v>6</v>
      </c>
      <c r="S18" s="57">
        <v>600</v>
      </c>
      <c r="T18" s="58">
        <f t="shared" si="1"/>
        <v>3600</v>
      </c>
    </row>
    <row r="19" spans="2:20" s="44" customFormat="1" x14ac:dyDescent="0.2">
      <c r="B19" s="30">
        <v>9</v>
      </c>
      <c r="C19" s="30" t="s">
        <v>39</v>
      </c>
      <c r="D19" s="32" t="s">
        <v>262</v>
      </c>
      <c r="E19" s="33" t="s">
        <v>52</v>
      </c>
      <c r="F19" s="73"/>
      <c r="G19" s="73"/>
      <c r="H19" s="73">
        <v>4</v>
      </c>
      <c r="I19" s="30"/>
      <c r="J19" s="30"/>
      <c r="K19" s="30"/>
      <c r="L19" s="73"/>
      <c r="M19" s="73"/>
      <c r="N19" s="73"/>
      <c r="O19" s="30"/>
      <c r="P19" s="30"/>
      <c r="Q19" s="30"/>
      <c r="R19" s="30">
        <f t="shared" si="0"/>
        <v>4</v>
      </c>
      <c r="S19" s="57">
        <v>1345.03233</v>
      </c>
      <c r="T19" s="58">
        <f t="shared" si="1"/>
        <v>5380.12932</v>
      </c>
    </row>
    <row r="20" spans="2:20" s="44" customFormat="1" x14ac:dyDescent="0.2">
      <c r="B20" s="30"/>
      <c r="C20" s="30"/>
      <c r="D20" s="32"/>
      <c r="E20" s="33"/>
      <c r="F20" s="73"/>
      <c r="G20" s="73"/>
      <c r="H20" s="73"/>
      <c r="I20" s="30"/>
      <c r="J20" s="30"/>
      <c r="K20" s="30"/>
      <c r="L20" s="73"/>
      <c r="M20" s="73"/>
      <c r="N20" s="73"/>
      <c r="O20" s="30"/>
      <c r="P20" s="30"/>
      <c r="Q20" s="30"/>
      <c r="R20" s="30"/>
      <c r="S20" s="57"/>
      <c r="T20" s="58">
        <f t="shared" si="1"/>
        <v>0</v>
      </c>
    </row>
    <row r="21" spans="2:20" s="44" customFormat="1" x14ac:dyDescent="0.2">
      <c r="B21" s="30"/>
      <c r="C21" s="30"/>
      <c r="D21" s="31"/>
      <c r="E21" s="33"/>
      <c r="F21" s="73"/>
      <c r="G21" s="73"/>
      <c r="H21" s="73"/>
      <c r="I21" s="30"/>
      <c r="J21" s="30"/>
      <c r="K21" s="56"/>
      <c r="L21" s="73"/>
      <c r="M21" s="73"/>
      <c r="N21" s="73"/>
      <c r="O21" s="30"/>
      <c r="P21" s="56"/>
      <c r="Q21" s="56"/>
      <c r="R21" s="30"/>
      <c r="S21" s="57"/>
      <c r="T21" s="58">
        <f t="shared" si="1"/>
        <v>0</v>
      </c>
    </row>
    <row r="22" spans="2:20" s="44" customFormat="1" x14ac:dyDescent="0.2">
      <c r="B22" s="30"/>
      <c r="C22" s="30"/>
      <c r="D22" s="31"/>
      <c r="E22" s="33"/>
      <c r="F22" s="73"/>
      <c r="G22" s="73"/>
      <c r="H22" s="73"/>
      <c r="I22" s="30"/>
      <c r="J22" s="30"/>
      <c r="K22" s="56"/>
      <c r="L22" s="73"/>
      <c r="M22" s="73"/>
      <c r="N22" s="73"/>
      <c r="O22" s="30"/>
      <c r="P22" s="56"/>
      <c r="Q22" s="56"/>
      <c r="R22" s="30"/>
      <c r="S22" s="57"/>
      <c r="T22" s="58">
        <f t="shared" si="1"/>
        <v>0</v>
      </c>
    </row>
    <row r="23" spans="2:20" s="44" customFormat="1" x14ac:dyDescent="0.2">
      <c r="B23" s="30"/>
      <c r="C23" s="30"/>
      <c r="D23" s="31"/>
      <c r="E23" s="33"/>
      <c r="F23" s="73"/>
      <c r="G23" s="73"/>
      <c r="H23" s="73"/>
      <c r="I23" s="30"/>
      <c r="J23" s="30"/>
      <c r="K23" s="56"/>
      <c r="L23" s="73"/>
      <c r="M23" s="73"/>
      <c r="N23" s="73"/>
      <c r="O23" s="30"/>
      <c r="P23" s="56"/>
      <c r="Q23" s="56"/>
      <c r="R23" s="30"/>
      <c r="S23" s="57"/>
      <c r="T23" s="58">
        <f t="shared" ref="T23:T24" si="2">+S23*R23</f>
        <v>0</v>
      </c>
    </row>
    <row r="24" spans="2:20" s="44" customFormat="1" x14ac:dyDescent="0.2">
      <c r="B24" s="30"/>
      <c r="C24" s="30"/>
      <c r="D24" s="32"/>
      <c r="E24" s="33"/>
      <c r="F24" s="73"/>
      <c r="G24" s="73"/>
      <c r="H24" s="73"/>
      <c r="I24" s="30"/>
      <c r="J24" s="30"/>
      <c r="K24" s="56"/>
      <c r="L24" s="73"/>
      <c r="M24" s="73"/>
      <c r="N24" s="73"/>
      <c r="O24" s="30"/>
      <c r="P24" s="56"/>
      <c r="Q24" s="56"/>
      <c r="R24" s="30"/>
      <c r="S24" s="57"/>
      <c r="T24" s="58">
        <f t="shared" si="2"/>
        <v>0</v>
      </c>
    </row>
    <row r="25" spans="2:20" x14ac:dyDescent="0.2">
      <c r="B25" s="30"/>
      <c r="C25" s="7"/>
      <c r="D25" s="32"/>
      <c r="E25" s="33"/>
      <c r="F25" s="82"/>
      <c r="G25" s="73"/>
      <c r="H25" s="82"/>
      <c r="I25" s="7"/>
      <c r="J25" s="7"/>
      <c r="K25" s="8"/>
      <c r="L25" s="82"/>
      <c r="M25" s="83"/>
      <c r="N25" s="82"/>
      <c r="O25" s="8"/>
      <c r="P25" s="8"/>
      <c r="Q25" s="8"/>
      <c r="R25" s="7"/>
      <c r="S25" s="9"/>
      <c r="T25" s="34"/>
    </row>
    <row r="26" spans="2:20" ht="13.5" thickBot="1" x14ac:dyDescent="0.25">
      <c r="B26" s="16"/>
      <c r="C26" s="17"/>
      <c r="D26" s="17"/>
      <c r="E26" s="17"/>
      <c r="F26" s="84"/>
      <c r="G26" s="85"/>
      <c r="H26" s="84"/>
      <c r="I26" s="17"/>
      <c r="J26" s="17"/>
      <c r="K26" s="18"/>
      <c r="L26" s="84"/>
      <c r="M26" s="85"/>
      <c r="N26" s="84"/>
      <c r="O26" s="18"/>
      <c r="P26" s="18"/>
      <c r="Q26" s="18"/>
      <c r="R26" s="17"/>
      <c r="S26" s="19"/>
      <c r="T26" s="20"/>
    </row>
    <row r="27" spans="2:20" x14ac:dyDescent="0.2">
      <c r="B27" s="13"/>
      <c r="C27" s="13"/>
      <c r="D27" s="1"/>
      <c r="E27" s="13"/>
      <c r="F27" s="1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1" t="s">
        <v>18</v>
      </c>
      <c r="T27" s="26">
        <f>+SUM(T11:T25)*0.16</f>
        <v>14482.7585672</v>
      </c>
    </row>
    <row r="28" spans="2:20" x14ac:dyDescent="0.2">
      <c r="B28" s="13"/>
      <c r="C28" s="13"/>
      <c r="D28" s="1"/>
      <c r="E28" s="13"/>
      <c r="F28" s="1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27" t="s">
        <v>17</v>
      </c>
      <c r="T28" s="28">
        <f>SUM(T11:T27)</f>
        <v>104999.9996122</v>
      </c>
    </row>
    <row r="29" spans="2:20" x14ac:dyDescent="0.2">
      <c r="B29" s="13"/>
      <c r="C29" s="13"/>
      <c r="D29" s="1"/>
      <c r="E29" s="13"/>
      <c r="F29" s="1"/>
      <c r="G29" s="1"/>
      <c r="H29" s="1"/>
      <c r="I29" s="13"/>
      <c r="J29" s="1"/>
      <c r="K29" s="1"/>
      <c r="L29" s="1"/>
      <c r="M29" s="1"/>
      <c r="N29" s="1"/>
      <c r="O29" s="1"/>
      <c r="P29" s="1"/>
      <c r="Q29" s="1"/>
      <c r="R29" s="1"/>
      <c r="S29" s="11"/>
      <c r="T29" s="11"/>
    </row>
    <row r="30" spans="2:20" x14ac:dyDescent="0.2">
      <c r="B30" s="1"/>
      <c r="C30" s="1"/>
      <c r="D30" s="1"/>
      <c r="E30" s="1"/>
      <c r="F30" s="1"/>
      <c r="G30" s="1"/>
      <c r="H30" s="1"/>
      <c r="I30" s="13"/>
      <c r="J30" s="1"/>
      <c r="K30" s="1"/>
      <c r="L30" s="1"/>
      <c r="M30" s="1"/>
      <c r="N30" s="1"/>
      <c r="O30" s="1"/>
      <c r="P30" s="1"/>
      <c r="Q30" s="1"/>
      <c r="R30" s="1"/>
      <c r="S30" s="1"/>
      <c r="T30" s="12"/>
    </row>
    <row r="31" spans="2:20" x14ac:dyDescent="0.2">
      <c r="B31" s="1"/>
      <c r="C31" s="1"/>
      <c r="D31" s="1"/>
      <c r="E31" s="1"/>
      <c r="F31" s="1"/>
      <c r="G31" s="1"/>
      <c r="H31" s="1"/>
      <c r="I31" s="13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2:20" x14ac:dyDescent="0.2">
      <c r="B32" s="29"/>
      <c r="C32" s="29"/>
      <c r="D32" s="29"/>
      <c r="E32" s="29"/>
      <c r="F32" s="29"/>
      <c r="G32" s="29"/>
      <c r="H32" s="29"/>
      <c r="I32" s="41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</row>
    <row r="33" spans="2:20" x14ac:dyDescent="0.2">
      <c r="B33" s="29"/>
      <c r="C33" s="29"/>
      <c r="D33" s="29"/>
      <c r="E33" s="29"/>
      <c r="F33" s="29"/>
      <c r="G33" s="29"/>
      <c r="H33" s="29"/>
      <c r="I33" s="41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8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3"/>
  <sheetViews>
    <sheetView zoomScale="115" zoomScaleNormal="115" workbookViewId="0">
      <selection activeCell="B1" sqref="B1:T29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5.85546875" bestFit="1" customWidth="1"/>
    <col min="20" max="20" width="13.85546875" customWidth="1"/>
  </cols>
  <sheetData>
    <row r="1" spans="2:25" s="2" customFormat="1" x14ac:dyDescent="0.2">
      <c r="C1" s="3"/>
      <c r="D1" s="4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13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11.25" x14ac:dyDescent="0.2">
      <c r="B8" s="173" t="s">
        <v>19</v>
      </c>
      <c r="C8" s="173"/>
      <c r="D8" s="10" t="s">
        <v>263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39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x14ac:dyDescent="0.2">
      <c r="B11" s="30">
        <v>1</v>
      </c>
      <c r="C11" s="30" t="s">
        <v>39</v>
      </c>
      <c r="D11" s="32" t="s">
        <v>266</v>
      </c>
      <c r="E11" s="33" t="s">
        <v>52</v>
      </c>
      <c r="F11" s="73">
        <v>2</v>
      </c>
      <c r="G11" s="73"/>
      <c r="H11" s="73"/>
      <c r="I11" s="30"/>
      <c r="J11" s="52"/>
      <c r="K11" s="52"/>
      <c r="L11" s="77"/>
      <c r="M11" s="77"/>
      <c r="N11" s="77"/>
      <c r="O11" s="52"/>
      <c r="P11" s="52"/>
      <c r="Q11" s="52"/>
      <c r="R11" s="51">
        <f>SUM(F11:Q11)</f>
        <v>2</v>
      </c>
      <c r="S11" s="54">
        <v>1262.06897</v>
      </c>
      <c r="T11" s="55">
        <f>+R11*S11</f>
        <v>2524.1379400000001</v>
      </c>
    </row>
    <row r="12" spans="2:25" s="44" customFormat="1" x14ac:dyDescent="0.2">
      <c r="B12" s="30">
        <v>2</v>
      </c>
      <c r="C12" s="30" t="s">
        <v>39</v>
      </c>
      <c r="D12" s="32" t="s">
        <v>265</v>
      </c>
      <c r="E12" s="33" t="s">
        <v>52</v>
      </c>
      <c r="F12" s="73">
        <v>2</v>
      </c>
      <c r="G12" s="73"/>
      <c r="H12" s="73"/>
      <c r="I12" s="30"/>
      <c r="J12" s="30"/>
      <c r="K12" s="30"/>
      <c r="L12" s="73"/>
      <c r="M12" s="73"/>
      <c r="N12" s="73"/>
      <c r="O12" s="30"/>
      <c r="P12" s="30">
        <v>2</v>
      </c>
      <c r="Q12" s="30"/>
      <c r="R12" s="30">
        <f t="shared" ref="R12:R13" si="0">SUM(F12:Q12)</f>
        <v>4</v>
      </c>
      <c r="S12" s="57">
        <v>7500</v>
      </c>
      <c r="T12" s="58">
        <f>+R12*S12</f>
        <v>30000</v>
      </c>
    </row>
    <row r="13" spans="2:25" s="44" customFormat="1" x14ac:dyDescent="0.2">
      <c r="B13" s="30">
        <v>3</v>
      </c>
      <c r="C13" s="30" t="s">
        <v>39</v>
      </c>
      <c r="D13" s="32" t="s">
        <v>264</v>
      </c>
      <c r="E13" s="33" t="s">
        <v>52</v>
      </c>
      <c r="F13" s="73"/>
      <c r="G13" s="73"/>
      <c r="H13" s="73">
        <v>2</v>
      </c>
      <c r="I13" s="30"/>
      <c r="J13" s="30"/>
      <c r="K13" s="30"/>
      <c r="L13" s="73"/>
      <c r="M13" s="73"/>
      <c r="N13" s="73"/>
      <c r="O13" s="30"/>
      <c r="P13" s="30"/>
      <c r="Q13" s="30"/>
      <c r="R13" s="30">
        <f t="shared" si="0"/>
        <v>2</v>
      </c>
      <c r="S13" s="57">
        <v>9600</v>
      </c>
      <c r="T13" s="58">
        <f t="shared" ref="T13:T22" si="1">+R13*S13</f>
        <v>19200</v>
      </c>
    </row>
    <row r="14" spans="2:25" s="44" customFormat="1" x14ac:dyDescent="0.2">
      <c r="B14" s="30"/>
      <c r="C14" s="30"/>
      <c r="D14" s="32"/>
      <c r="E14" s="33"/>
      <c r="F14" s="73"/>
      <c r="G14" s="73"/>
      <c r="H14" s="73"/>
      <c r="I14" s="30"/>
      <c r="J14" s="30"/>
      <c r="K14" s="30"/>
      <c r="L14" s="73"/>
      <c r="M14" s="73"/>
      <c r="N14" s="73"/>
      <c r="O14" s="30"/>
      <c r="P14" s="30"/>
      <c r="Q14" s="30"/>
      <c r="R14" s="30"/>
      <c r="S14" s="57"/>
      <c r="T14" s="58">
        <f t="shared" si="1"/>
        <v>0</v>
      </c>
    </row>
    <row r="15" spans="2:25" s="44" customFormat="1" x14ac:dyDescent="0.2">
      <c r="B15" s="30"/>
      <c r="C15" s="30"/>
      <c r="D15" s="32"/>
      <c r="E15" s="33"/>
      <c r="F15" s="73"/>
      <c r="G15" s="73"/>
      <c r="H15" s="73"/>
      <c r="I15" s="30"/>
      <c r="J15" s="30"/>
      <c r="K15" s="30"/>
      <c r="L15" s="73"/>
      <c r="M15" s="73"/>
      <c r="N15" s="73"/>
      <c r="O15" s="30"/>
      <c r="P15" s="30"/>
      <c r="Q15" s="30"/>
      <c r="R15" s="30"/>
      <c r="S15" s="57"/>
      <c r="T15" s="58">
        <f t="shared" si="1"/>
        <v>0</v>
      </c>
    </row>
    <row r="16" spans="2:25" s="44" customFormat="1" x14ac:dyDescent="0.2">
      <c r="B16" s="30"/>
      <c r="C16" s="30"/>
      <c r="D16" s="32"/>
      <c r="E16" s="33"/>
      <c r="F16" s="73"/>
      <c r="G16" s="73"/>
      <c r="H16" s="73"/>
      <c r="I16" s="30"/>
      <c r="J16" s="30"/>
      <c r="K16" s="56"/>
      <c r="L16" s="73"/>
      <c r="M16" s="73"/>
      <c r="N16" s="73"/>
      <c r="O16" s="30"/>
      <c r="P16" s="56"/>
      <c r="Q16" s="56"/>
      <c r="R16" s="30"/>
      <c r="S16" s="57"/>
      <c r="T16" s="58">
        <f t="shared" si="1"/>
        <v>0</v>
      </c>
    </row>
    <row r="17" spans="2:20" s="44" customFormat="1" x14ac:dyDescent="0.2">
      <c r="B17" s="30"/>
      <c r="C17" s="30"/>
      <c r="D17" s="32"/>
      <c r="E17" s="33"/>
      <c r="F17" s="73"/>
      <c r="G17" s="73"/>
      <c r="H17" s="73"/>
      <c r="I17" s="30"/>
      <c r="J17" s="30"/>
      <c r="K17" s="56"/>
      <c r="L17" s="73"/>
      <c r="M17" s="73"/>
      <c r="N17" s="73"/>
      <c r="O17" s="30"/>
      <c r="P17" s="56"/>
      <c r="Q17" s="56"/>
      <c r="R17" s="30"/>
      <c r="S17" s="57"/>
      <c r="T17" s="58">
        <f t="shared" si="1"/>
        <v>0</v>
      </c>
    </row>
    <row r="18" spans="2:20" s="44" customFormat="1" x14ac:dyDescent="0.2">
      <c r="B18" s="30"/>
      <c r="C18" s="30"/>
      <c r="D18" s="32"/>
      <c r="E18" s="33"/>
      <c r="F18" s="73"/>
      <c r="G18" s="73"/>
      <c r="H18" s="73"/>
      <c r="I18" s="30"/>
      <c r="J18" s="30"/>
      <c r="K18" s="56"/>
      <c r="L18" s="73"/>
      <c r="M18" s="73"/>
      <c r="N18" s="73"/>
      <c r="O18" s="30"/>
      <c r="P18" s="56"/>
      <c r="Q18" s="56"/>
      <c r="R18" s="30"/>
      <c r="S18" s="57"/>
      <c r="T18" s="58">
        <f t="shared" si="1"/>
        <v>0</v>
      </c>
    </row>
    <row r="19" spans="2:20" s="44" customFormat="1" x14ac:dyDescent="0.2">
      <c r="B19" s="30"/>
      <c r="C19" s="30"/>
      <c r="D19" s="32"/>
      <c r="E19" s="33"/>
      <c r="F19" s="73"/>
      <c r="G19" s="73"/>
      <c r="H19" s="73"/>
      <c r="I19" s="30"/>
      <c r="J19" s="30"/>
      <c r="K19" s="56"/>
      <c r="L19" s="73"/>
      <c r="M19" s="73"/>
      <c r="N19" s="73"/>
      <c r="O19" s="30"/>
      <c r="P19" s="56"/>
      <c r="Q19" s="56"/>
      <c r="R19" s="30"/>
      <c r="S19" s="57"/>
      <c r="T19" s="58">
        <f t="shared" si="1"/>
        <v>0</v>
      </c>
    </row>
    <row r="20" spans="2:20" s="44" customFormat="1" x14ac:dyDescent="0.2">
      <c r="B20" s="30"/>
      <c r="C20" s="30"/>
      <c r="D20" s="32"/>
      <c r="E20" s="33"/>
      <c r="F20" s="73"/>
      <c r="G20" s="73"/>
      <c r="H20" s="73"/>
      <c r="I20" s="30"/>
      <c r="J20" s="30"/>
      <c r="K20" s="56"/>
      <c r="L20" s="73"/>
      <c r="M20" s="73"/>
      <c r="N20" s="73"/>
      <c r="O20" s="30"/>
      <c r="P20" s="56"/>
      <c r="Q20" s="56"/>
      <c r="R20" s="30"/>
      <c r="S20" s="57"/>
      <c r="T20" s="58">
        <f t="shared" si="1"/>
        <v>0</v>
      </c>
    </row>
    <row r="21" spans="2:20" s="44" customFormat="1" x14ac:dyDescent="0.2">
      <c r="B21" s="30"/>
      <c r="C21" s="30"/>
      <c r="D21" s="31"/>
      <c r="E21" s="33"/>
      <c r="F21" s="73"/>
      <c r="G21" s="73"/>
      <c r="H21" s="73"/>
      <c r="I21" s="30"/>
      <c r="J21" s="30"/>
      <c r="K21" s="56"/>
      <c r="L21" s="73"/>
      <c r="M21" s="73"/>
      <c r="N21" s="73"/>
      <c r="O21" s="30"/>
      <c r="P21" s="56"/>
      <c r="Q21" s="56"/>
      <c r="R21" s="30"/>
      <c r="S21" s="57"/>
      <c r="T21" s="58">
        <f t="shared" si="1"/>
        <v>0</v>
      </c>
    </row>
    <row r="22" spans="2:20" s="44" customFormat="1" x14ac:dyDescent="0.2">
      <c r="B22" s="30"/>
      <c r="C22" s="30"/>
      <c r="D22" s="31"/>
      <c r="E22" s="33"/>
      <c r="F22" s="73"/>
      <c r="G22" s="73"/>
      <c r="H22" s="73"/>
      <c r="I22" s="30"/>
      <c r="J22" s="30"/>
      <c r="K22" s="56"/>
      <c r="L22" s="73"/>
      <c r="M22" s="73"/>
      <c r="N22" s="73"/>
      <c r="O22" s="30"/>
      <c r="P22" s="56"/>
      <c r="Q22" s="56"/>
      <c r="R22" s="30"/>
      <c r="S22" s="57"/>
      <c r="T22" s="58">
        <f t="shared" si="1"/>
        <v>0</v>
      </c>
    </row>
    <row r="23" spans="2:20" s="44" customFormat="1" x14ac:dyDescent="0.2">
      <c r="B23" s="30"/>
      <c r="C23" s="30"/>
      <c r="D23" s="31"/>
      <c r="E23" s="33"/>
      <c r="F23" s="73"/>
      <c r="G23" s="73"/>
      <c r="H23" s="73"/>
      <c r="I23" s="30"/>
      <c r="J23" s="30"/>
      <c r="K23" s="56"/>
      <c r="L23" s="73"/>
      <c r="M23" s="73"/>
      <c r="N23" s="73"/>
      <c r="O23" s="30"/>
      <c r="P23" s="56"/>
      <c r="Q23" s="56"/>
      <c r="R23" s="30"/>
      <c r="S23" s="57"/>
      <c r="T23" s="58">
        <f t="shared" ref="T23:T24" si="2">+S23*R23</f>
        <v>0</v>
      </c>
    </row>
    <row r="24" spans="2:20" s="44" customFormat="1" x14ac:dyDescent="0.2">
      <c r="B24" s="30"/>
      <c r="C24" s="30"/>
      <c r="D24" s="32"/>
      <c r="E24" s="33"/>
      <c r="F24" s="73"/>
      <c r="G24" s="73"/>
      <c r="H24" s="73"/>
      <c r="I24" s="30"/>
      <c r="J24" s="30"/>
      <c r="K24" s="56"/>
      <c r="L24" s="73"/>
      <c r="M24" s="73"/>
      <c r="N24" s="73"/>
      <c r="O24" s="30"/>
      <c r="P24" s="56"/>
      <c r="Q24" s="56"/>
      <c r="R24" s="30"/>
      <c r="S24" s="57"/>
      <c r="T24" s="58">
        <f t="shared" si="2"/>
        <v>0</v>
      </c>
    </row>
    <row r="25" spans="2:20" x14ac:dyDescent="0.2">
      <c r="B25" s="30"/>
      <c r="C25" s="7"/>
      <c r="D25" s="32"/>
      <c r="E25" s="33"/>
      <c r="F25" s="82"/>
      <c r="G25" s="73"/>
      <c r="H25" s="82"/>
      <c r="I25" s="7"/>
      <c r="J25" s="7"/>
      <c r="K25" s="8"/>
      <c r="L25" s="82"/>
      <c r="M25" s="83"/>
      <c r="N25" s="82"/>
      <c r="O25" s="8"/>
      <c r="P25" s="8"/>
      <c r="Q25" s="8"/>
      <c r="R25" s="7"/>
      <c r="S25" s="9"/>
      <c r="T25" s="34"/>
    </row>
    <row r="26" spans="2:20" ht="13.5" thickBot="1" x14ac:dyDescent="0.25">
      <c r="B26" s="16"/>
      <c r="C26" s="17"/>
      <c r="D26" s="17"/>
      <c r="E26" s="17"/>
      <c r="F26" s="84"/>
      <c r="G26" s="85"/>
      <c r="H26" s="84"/>
      <c r="I26" s="17"/>
      <c r="J26" s="17"/>
      <c r="K26" s="18"/>
      <c r="L26" s="84"/>
      <c r="M26" s="85"/>
      <c r="N26" s="84"/>
      <c r="O26" s="18"/>
      <c r="P26" s="18"/>
      <c r="Q26" s="18"/>
      <c r="R26" s="17"/>
      <c r="S26" s="19"/>
      <c r="T26" s="20"/>
    </row>
    <row r="27" spans="2:20" x14ac:dyDescent="0.2">
      <c r="B27" s="13"/>
      <c r="C27" s="13"/>
      <c r="D27" s="1"/>
      <c r="E27" s="13"/>
      <c r="F27" s="1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1" t="s">
        <v>18</v>
      </c>
      <c r="T27" s="26">
        <f>+SUM(T11:T25)*0.16</f>
        <v>8275.8620704000004</v>
      </c>
    </row>
    <row r="28" spans="2:20" x14ac:dyDescent="0.2">
      <c r="B28" s="13"/>
      <c r="C28" s="13"/>
      <c r="D28" s="1"/>
      <c r="E28" s="13"/>
      <c r="F28" s="1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27" t="s">
        <v>17</v>
      </c>
      <c r="T28" s="28">
        <f>SUM(T11:T27)</f>
        <v>60000.000010399999</v>
      </c>
    </row>
    <row r="29" spans="2:20" x14ac:dyDescent="0.2">
      <c r="B29" s="13"/>
      <c r="C29" s="13"/>
      <c r="D29" s="1"/>
      <c r="E29" s="13"/>
      <c r="F29" s="1"/>
      <c r="G29" s="1"/>
      <c r="H29" s="1"/>
      <c r="I29" s="13"/>
      <c r="J29" s="1"/>
      <c r="K29" s="1"/>
      <c r="L29" s="1"/>
      <c r="M29" s="1"/>
      <c r="N29" s="1"/>
      <c r="O29" s="1"/>
      <c r="P29" s="1"/>
      <c r="Q29" s="1"/>
      <c r="R29" s="1"/>
      <c r="S29" s="11"/>
      <c r="T29" s="11"/>
    </row>
    <row r="30" spans="2:20" x14ac:dyDescent="0.2">
      <c r="B30" s="1"/>
      <c r="C30" s="1"/>
      <c r="D30" s="1"/>
      <c r="E30" s="1"/>
      <c r="F30" s="1"/>
      <c r="G30" s="1"/>
      <c r="H30" s="1"/>
      <c r="I30" s="13"/>
      <c r="J30" s="1"/>
      <c r="K30" s="1"/>
      <c r="L30" s="1"/>
      <c r="M30" s="1"/>
      <c r="N30" s="1"/>
      <c r="O30" s="1"/>
      <c r="P30" s="1"/>
      <c r="Q30" s="1"/>
      <c r="R30" s="1"/>
      <c r="S30" s="1"/>
      <c r="T30" s="12"/>
    </row>
    <row r="31" spans="2:20" x14ac:dyDescent="0.2">
      <c r="B31" s="1"/>
      <c r="C31" s="1"/>
      <c r="D31" s="1"/>
      <c r="E31" s="1"/>
      <c r="F31" s="1"/>
      <c r="G31" s="1"/>
      <c r="H31" s="1"/>
      <c r="I31" s="13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2:20" x14ac:dyDescent="0.2">
      <c r="B32" s="29"/>
      <c r="C32" s="29"/>
      <c r="D32" s="29"/>
      <c r="E32" s="29"/>
      <c r="F32" s="29"/>
      <c r="G32" s="29"/>
      <c r="H32" s="29"/>
      <c r="I32" s="41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</row>
    <row r="33" spans="2:20" x14ac:dyDescent="0.2">
      <c r="B33" s="29"/>
      <c r="C33" s="29"/>
      <c r="D33" s="29"/>
      <c r="E33" s="29"/>
      <c r="F33" s="29"/>
      <c r="G33" s="29"/>
      <c r="H33" s="29"/>
      <c r="I33" s="41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8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49"/>
  <sheetViews>
    <sheetView zoomScaleNormal="100" workbookViewId="0">
      <selection activeCell="D37" sqref="D37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customWidth="1"/>
    <col min="5" max="5" width="8.5703125" customWidth="1"/>
    <col min="6" max="6" width="6.85546875" customWidth="1"/>
    <col min="7" max="7" width="9" customWidth="1"/>
    <col min="8" max="8" width="9.7109375" customWidth="1"/>
    <col min="9" max="9" width="8.42578125" style="4" customWidth="1"/>
    <col min="10" max="10" width="11.42578125" customWidth="1"/>
    <col min="11" max="11" width="8.7109375" customWidth="1"/>
    <col min="12" max="12" width="9.140625" customWidth="1"/>
    <col min="13" max="13" width="10" customWidth="1"/>
    <col min="14" max="14" width="12.140625" customWidth="1"/>
    <col min="15" max="15" width="10.85546875" style="4" customWidth="1"/>
    <col min="16" max="16" width="11.140625" customWidth="1"/>
    <col min="17" max="17" width="11.5703125" customWidth="1"/>
    <col min="18" max="19" width="10.28515625" customWidth="1"/>
    <col min="20" max="20" width="13.85546875" customWidth="1"/>
    <col min="23" max="23" width="13.140625" bestFit="1" customWidth="1"/>
  </cols>
  <sheetData>
    <row r="1" spans="2:25" s="2" customFormat="1" x14ac:dyDescent="0.2">
      <c r="C1" s="3"/>
      <c r="D1" s="4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13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x14ac:dyDescent="0.2">
      <c r="B8" s="174" t="s">
        <v>19</v>
      </c>
      <c r="C8" s="174"/>
      <c r="D8" s="10" t="s">
        <v>44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2" t="s">
        <v>135</v>
      </c>
      <c r="T8" s="172"/>
      <c r="U8" s="6"/>
      <c r="V8" s="6"/>
      <c r="W8" s="6"/>
      <c r="X8" s="6"/>
      <c r="Y8" s="6"/>
    </row>
    <row r="9" spans="2:25" ht="13.5" thickBot="1" x14ac:dyDescent="0.25"/>
    <row r="10" spans="2:25" s="44" customFormat="1" ht="29.25" customHeight="1" thickBot="1" x14ac:dyDescent="0.25">
      <c r="B10" s="46" t="s">
        <v>0</v>
      </c>
      <c r="C10" s="47" t="s">
        <v>2</v>
      </c>
      <c r="D10" s="47" t="s">
        <v>4</v>
      </c>
      <c r="E10" s="47" t="s">
        <v>3</v>
      </c>
      <c r="F10" s="116" t="s">
        <v>5</v>
      </c>
      <c r="G10" s="116" t="s">
        <v>6</v>
      </c>
      <c r="H10" s="116" t="s">
        <v>7</v>
      </c>
      <c r="I10" s="116" t="s">
        <v>8</v>
      </c>
      <c r="J10" s="115" t="s">
        <v>9</v>
      </c>
      <c r="K10" s="115" t="s">
        <v>10</v>
      </c>
      <c r="L10" s="116" t="s">
        <v>11</v>
      </c>
      <c r="M10" s="115" t="s">
        <v>12</v>
      </c>
      <c r="N10" s="115" t="s">
        <v>13</v>
      </c>
      <c r="O10" s="116" t="s">
        <v>14</v>
      </c>
      <c r="P10" s="116" t="s">
        <v>15</v>
      </c>
      <c r="Q10" s="116" t="s">
        <v>16</v>
      </c>
      <c r="R10" s="115" t="s">
        <v>1</v>
      </c>
      <c r="S10" s="117" t="s">
        <v>20</v>
      </c>
      <c r="T10" s="118" t="s">
        <v>22</v>
      </c>
    </row>
    <row r="11" spans="2:25" s="44" customFormat="1" x14ac:dyDescent="0.2">
      <c r="B11" s="138">
        <v>1</v>
      </c>
      <c r="C11" s="138" t="s">
        <v>39</v>
      </c>
      <c r="D11" s="126" t="s">
        <v>173</v>
      </c>
      <c r="E11" s="127" t="s">
        <v>40</v>
      </c>
      <c r="F11" s="128">
        <v>20</v>
      </c>
      <c r="G11" s="129"/>
      <c r="H11" s="129"/>
      <c r="I11" s="130"/>
      <c r="J11" s="130">
        <v>20</v>
      </c>
      <c r="K11" s="131"/>
      <c r="L11" s="129"/>
      <c r="M11" s="132"/>
      <c r="N11" s="129">
        <v>20</v>
      </c>
      <c r="O11" s="130"/>
      <c r="P11" s="131"/>
      <c r="Q11" s="131"/>
      <c r="R11" s="130">
        <f>+SUM(F11:Q11)</f>
        <v>60</v>
      </c>
      <c r="S11" s="133">
        <v>799</v>
      </c>
      <c r="T11" s="134">
        <f>S11*R11</f>
        <v>47940</v>
      </c>
    </row>
    <row r="12" spans="2:25" s="44" customFormat="1" x14ac:dyDescent="0.2">
      <c r="B12" s="138">
        <v>2</v>
      </c>
      <c r="C12" s="138" t="s">
        <v>39</v>
      </c>
      <c r="D12" s="135" t="s">
        <v>174</v>
      </c>
      <c r="E12" s="127" t="s">
        <v>40</v>
      </c>
      <c r="F12" s="136">
        <v>5</v>
      </c>
      <c r="G12" s="137"/>
      <c r="H12" s="137"/>
      <c r="I12" s="138"/>
      <c r="J12" s="138">
        <v>5</v>
      </c>
      <c r="K12" s="139"/>
      <c r="L12" s="137"/>
      <c r="M12" s="140"/>
      <c r="N12" s="137">
        <v>5</v>
      </c>
      <c r="O12" s="138"/>
      <c r="P12" s="139"/>
      <c r="Q12" s="139"/>
      <c r="R12" s="138">
        <f t="shared" ref="R12:R35" si="0">+SUM(F12:Q12)</f>
        <v>15</v>
      </c>
      <c r="S12" s="141">
        <v>869</v>
      </c>
      <c r="T12" s="142">
        <f>+S12*R12</f>
        <v>13035</v>
      </c>
      <c r="W12" s="125"/>
    </row>
    <row r="13" spans="2:25" s="44" customFormat="1" x14ac:dyDescent="0.2">
      <c r="B13" s="138">
        <v>3</v>
      </c>
      <c r="C13" s="138" t="s">
        <v>39</v>
      </c>
      <c r="D13" s="126" t="s">
        <v>175</v>
      </c>
      <c r="E13" s="127" t="s">
        <v>42</v>
      </c>
      <c r="F13" s="136">
        <v>30</v>
      </c>
      <c r="G13" s="137"/>
      <c r="H13" s="137"/>
      <c r="I13" s="138"/>
      <c r="J13" s="138">
        <v>30</v>
      </c>
      <c r="K13" s="139"/>
      <c r="L13" s="137"/>
      <c r="M13" s="140"/>
      <c r="N13" s="137">
        <v>30</v>
      </c>
      <c r="O13" s="138"/>
      <c r="P13" s="139"/>
      <c r="Q13" s="139"/>
      <c r="R13" s="138">
        <f t="shared" si="0"/>
        <v>90</v>
      </c>
      <c r="S13" s="141">
        <v>65</v>
      </c>
      <c r="T13" s="142">
        <f>+S13*R13</f>
        <v>5850</v>
      </c>
    </row>
    <row r="14" spans="2:25" s="44" customFormat="1" ht="25.5" x14ac:dyDescent="0.2">
      <c r="B14" s="138">
        <v>4</v>
      </c>
      <c r="C14" s="138" t="s">
        <v>39</v>
      </c>
      <c r="D14" s="126" t="s">
        <v>176</v>
      </c>
      <c r="E14" s="127" t="s">
        <v>42</v>
      </c>
      <c r="F14" s="136">
        <v>40</v>
      </c>
      <c r="G14" s="137"/>
      <c r="H14" s="137"/>
      <c r="I14" s="138"/>
      <c r="J14" s="138">
        <v>40</v>
      </c>
      <c r="K14" s="139"/>
      <c r="L14" s="137"/>
      <c r="M14" s="140"/>
      <c r="N14" s="137">
        <v>40</v>
      </c>
      <c r="O14" s="138"/>
      <c r="P14" s="139"/>
      <c r="Q14" s="139"/>
      <c r="R14" s="138">
        <f t="shared" si="0"/>
        <v>120</v>
      </c>
      <c r="S14" s="141">
        <v>84</v>
      </c>
      <c r="T14" s="142">
        <f>+S14*R14</f>
        <v>10080</v>
      </c>
    </row>
    <row r="15" spans="2:25" s="44" customFormat="1" x14ac:dyDescent="0.2">
      <c r="B15" s="138">
        <v>5</v>
      </c>
      <c r="C15" s="138" t="s">
        <v>39</v>
      </c>
      <c r="D15" s="126" t="s">
        <v>46</v>
      </c>
      <c r="E15" s="127" t="s">
        <v>42</v>
      </c>
      <c r="F15" s="136">
        <v>10</v>
      </c>
      <c r="G15" s="137"/>
      <c r="H15" s="137"/>
      <c r="I15" s="138"/>
      <c r="J15" s="138">
        <v>10</v>
      </c>
      <c r="K15" s="139"/>
      <c r="L15" s="137"/>
      <c r="M15" s="140"/>
      <c r="N15" s="137">
        <v>10</v>
      </c>
      <c r="O15" s="138"/>
      <c r="P15" s="139"/>
      <c r="Q15" s="139"/>
      <c r="R15" s="138">
        <f t="shared" si="0"/>
        <v>30</v>
      </c>
      <c r="S15" s="141">
        <v>119</v>
      </c>
      <c r="T15" s="142">
        <f t="shared" ref="T15:T39" si="1">+S15*R15</f>
        <v>3570</v>
      </c>
    </row>
    <row r="16" spans="2:25" s="44" customFormat="1" x14ac:dyDescent="0.2">
      <c r="B16" s="138">
        <v>6</v>
      </c>
      <c r="C16" s="138" t="s">
        <v>39</v>
      </c>
      <c r="D16" s="135" t="s">
        <v>171</v>
      </c>
      <c r="E16" s="143" t="s">
        <v>52</v>
      </c>
      <c r="F16" s="136">
        <v>100</v>
      </c>
      <c r="G16" s="137"/>
      <c r="H16" s="137"/>
      <c r="I16" s="138"/>
      <c r="J16" s="138">
        <v>100</v>
      </c>
      <c r="K16" s="139"/>
      <c r="L16" s="137"/>
      <c r="M16" s="140"/>
      <c r="N16" s="137">
        <v>100</v>
      </c>
      <c r="O16" s="138"/>
      <c r="P16" s="139"/>
      <c r="Q16" s="139"/>
      <c r="R16" s="138">
        <f t="shared" si="0"/>
        <v>300</v>
      </c>
      <c r="S16" s="141">
        <v>32</v>
      </c>
      <c r="T16" s="142">
        <f t="shared" si="1"/>
        <v>9600</v>
      </c>
    </row>
    <row r="17" spans="2:20" s="44" customFormat="1" ht="25.5" x14ac:dyDescent="0.2">
      <c r="B17" s="138">
        <v>7</v>
      </c>
      <c r="C17" s="138" t="s">
        <v>39</v>
      </c>
      <c r="D17" s="135" t="s">
        <v>177</v>
      </c>
      <c r="E17" s="143" t="s">
        <v>41</v>
      </c>
      <c r="F17" s="136">
        <v>100</v>
      </c>
      <c r="G17" s="137"/>
      <c r="H17" s="137"/>
      <c r="I17" s="138"/>
      <c r="J17" s="138">
        <v>100</v>
      </c>
      <c r="K17" s="139"/>
      <c r="L17" s="137"/>
      <c r="M17" s="140"/>
      <c r="N17" s="137">
        <v>100</v>
      </c>
      <c r="O17" s="138"/>
      <c r="P17" s="139"/>
      <c r="Q17" s="139"/>
      <c r="R17" s="138">
        <f t="shared" si="0"/>
        <v>300</v>
      </c>
      <c r="S17" s="141">
        <v>27</v>
      </c>
      <c r="T17" s="142">
        <f t="shared" si="1"/>
        <v>8100</v>
      </c>
    </row>
    <row r="18" spans="2:20" s="44" customFormat="1" ht="25.5" x14ac:dyDescent="0.2">
      <c r="B18" s="138">
        <v>8</v>
      </c>
      <c r="C18" s="138" t="s">
        <v>39</v>
      </c>
      <c r="D18" s="135" t="s">
        <v>62</v>
      </c>
      <c r="E18" s="143" t="s">
        <v>41</v>
      </c>
      <c r="F18" s="136">
        <v>50</v>
      </c>
      <c r="G18" s="137"/>
      <c r="H18" s="137"/>
      <c r="I18" s="138"/>
      <c r="J18" s="138">
        <v>50</v>
      </c>
      <c r="K18" s="139"/>
      <c r="L18" s="137"/>
      <c r="M18" s="140"/>
      <c r="N18" s="137">
        <v>50</v>
      </c>
      <c r="O18" s="138"/>
      <c r="P18" s="139"/>
      <c r="Q18" s="139"/>
      <c r="R18" s="138">
        <f t="shared" si="0"/>
        <v>150</v>
      </c>
      <c r="S18" s="141">
        <v>31</v>
      </c>
      <c r="T18" s="142">
        <f t="shared" si="1"/>
        <v>4650</v>
      </c>
    </row>
    <row r="19" spans="2:20" s="44" customFormat="1" x14ac:dyDescent="0.2">
      <c r="B19" s="138">
        <v>9</v>
      </c>
      <c r="C19" s="138" t="s">
        <v>39</v>
      </c>
      <c r="D19" s="144" t="s">
        <v>47</v>
      </c>
      <c r="E19" s="127" t="s">
        <v>41</v>
      </c>
      <c r="F19" s="136">
        <v>15</v>
      </c>
      <c r="G19" s="137"/>
      <c r="H19" s="137"/>
      <c r="I19" s="138"/>
      <c r="J19" s="138">
        <v>20</v>
      </c>
      <c r="K19" s="139"/>
      <c r="L19" s="137"/>
      <c r="M19" s="140"/>
      <c r="N19" s="137">
        <v>20</v>
      </c>
      <c r="O19" s="138"/>
      <c r="P19" s="139"/>
      <c r="Q19" s="139"/>
      <c r="R19" s="138">
        <f t="shared" si="0"/>
        <v>55</v>
      </c>
      <c r="S19" s="141">
        <v>69</v>
      </c>
      <c r="T19" s="142">
        <f t="shared" si="1"/>
        <v>3795</v>
      </c>
    </row>
    <row r="20" spans="2:20" s="44" customFormat="1" x14ac:dyDescent="0.2">
      <c r="B20" s="138">
        <v>10</v>
      </c>
      <c r="C20" s="138" t="s">
        <v>39</v>
      </c>
      <c r="D20" s="126" t="s">
        <v>45</v>
      </c>
      <c r="E20" s="127" t="s">
        <v>41</v>
      </c>
      <c r="F20" s="136">
        <v>10</v>
      </c>
      <c r="G20" s="137"/>
      <c r="H20" s="137"/>
      <c r="I20" s="138"/>
      <c r="J20" s="138">
        <v>10</v>
      </c>
      <c r="K20" s="139"/>
      <c r="L20" s="137"/>
      <c r="M20" s="140"/>
      <c r="N20" s="137">
        <v>10</v>
      </c>
      <c r="O20" s="138"/>
      <c r="P20" s="139"/>
      <c r="Q20" s="139"/>
      <c r="R20" s="138">
        <f t="shared" si="0"/>
        <v>30</v>
      </c>
      <c r="S20" s="141">
        <v>58</v>
      </c>
      <c r="T20" s="142">
        <f>+S20*R20</f>
        <v>1740</v>
      </c>
    </row>
    <row r="21" spans="2:20" s="44" customFormat="1" ht="25.5" x14ac:dyDescent="0.2">
      <c r="B21" s="138">
        <v>11</v>
      </c>
      <c r="C21" s="138" t="s">
        <v>39</v>
      </c>
      <c r="D21" s="126" t="s">
        <v>338</v>
      </c>
      <c r="E21" s="127" t="s">
        <v>40</v>
      </c>
      <c r="F21" s="136">
        <v>5</v>
      </c>
      <c r="G21" s="137"/>
      <c r="H21" s="137"/>
      <c r="I21" s="138"/>
      <c r="J21" s="138">
        <v>5</v>
      </c>
      <c r="K21" s="139"/>
      <c r="L21" s="137"/>
      <c r="M21" s="140"/>
      <c r="N21" s="137">
        <v>5</v>
      </c>
      <c r="O21" s="138"/>
      <c r="P21" s="139"/>
      <c r="Q21" s="139"/>
      <c r="R21" s="138">
        <f t="shared" si="0"/>
        <v>15</v>
      </c>
      <c r="S21" s="141">
        <v>149</v>
      </c>
      <c r="T21" s="142">
        <f t="shared" si="1"/>
        <v>2235</v>
      </c>
    </row>
    <row r="22" spans="2:20" s="44" customFormat="1" x14ac:dyDescent="0.2">
      <c r="B22" s="138">
        <v>12</v>
      </c>
      <c r="C22" s="138" t="s">
        <v>39</v>
      </c>
      <c r="D22" s="145" t="s">
        <v>172</v>
      </c>
      <c r="E22" s="127" t="s">
        <v>40</v>
      </c>
      <c r="F22" s="136">
        <v>5</v>
      </c>
      <c r="G22" s="137"/>
      <c r="H22" s="137"/>
      <c r="I22" s="138"/>
      <c r="J22" s="138">
        <v>5</v>
      </c>
      <c r="K22" s="139"/>
      <c r="L22" s="137"/>
      <c r="M22" s="140"/>
      <c r="N22" s="137">
        <v>5</v>
      </c>
      <c r="O22" s="138"/>
      <c r="P22" s="139"/>
      <c r="Q22" s="139"/>
      <c r="R22" s="138">
        <f t="shared" si="0"/>
        <v>15</v>
      </c>
      <c r="S22" s="141">
        <v>169</v>
      </c>
      <c r="T22" s="142">
        <f t="shared" si="1"/>
        <v>2535</v>
      </c>
    </row>
    <row r="23" spans="2:20" s="44" customFormat="1" x14ac:dyDescent="0.2">
      <c r="B23" s="138">
        <v>13</v>
      </c>
      <c r="C23" s="138" t="s">
        <v>39</v>
      </c>
      <c r="D23" s="135" t="s">
        <v>178</v>
      </c>
      <c r="E23" s="143" t="s">
        <v>42</v>
      </c>
      <c r="F23" s="136">
        <v>5</v>
      </c>
      <c r="G23" s="137"/>
      <c r="H23" s="137"/>
      <c r="I23" s="138"/>
      <c r="J23" s="138">
        <v>5</v>
      </c>
      <c r="K23" s="139"/>
      <c r="L23" s="137"/>
      <c r="M23" s="140"/>
      <c r="N23" s="137">
        <v>5</v>
      </c>
      <c r="O23" s="138"/>
      <c r="P23" s="139"/>
      <c r="Q23" s="139"/>
      <c r="R23" s="138">
        <f t="shared" si="0"/>
        <v>15</v>
      </c>
      <c r="S23" s="141">
        <v>264.93</v>
      </c>
      <c r="T23" s="142">
        <f t="shared" si="1"/>
        <v>3973.9500000000003</v>
      </c>
    </row>
    <row r="24" spans="2:20" s="44" customFormat="1" x14ac:dyDescent="0.2">
      <c r="B24" s="138">
        <v>14</v>
      </c>
      <c r="C24" s="138" t="s">
        <v>39</v>
      </c>
      <c r="D24" s="135" t="s">
        <v>179</v>
      </c>
      <c r="E24" s="143" t="s">
        <v>42</v>
      </c>
      <c r="F24" s="136">
        <v>10</v>
      </c>
      <c r="G24" s="137"/>
      <c r="H24" s="137"/>
      <c r="I24" s="138"/>
      <c r="J24" s="138">
        <v>10</v>
      </c>
      <c r="K24" s="139"/>
      <c r="L24" s="137"/>
      <c r="M24" s="140"/>
      <c r="N24" s="137">
        <v>10</v>
      </c>
      <c r="O24" s="138"/>
      <c r="P24" s="139"/>
      <c r="Q24" s="139"/>
      <c r="R24" s="138">
        <f t="shared" si="0"/>
        <v>30</v>
      </c>
      <c r="S24" s="141">
        <v>66.47</v>
      </c>
      <c r="T24" s="142">
        <f t="shared" si="1"/>
        <v>1994.1</v>
      </c>
    </row>
    <row r="25" spans="2:20" s="44" customFormat="1" x14ac:dyDescent="0.2">
      <c r="B25" s="138">
        <v>15</v>
      </c>
      <c r="C25" s="138" t="s">
        <v>39</v>
      </c>
      <c r="D25" s="135" t="s">
        <v>184</v>
      </c>
      <c r="E25" s="143" t="s">
        <v>42</v>
      </c>
      <c r="F25" s="136">
        <v>10</v>
      </c>
      <c r="G25" s="137"/>
      <c r="H25" s="137"/>
      <c r="I25" s="138"/>
      <c r="J25" s="138">
        <v>10</v>
      </c>
      <c r="K25" s="139"/>
      <c r="L25" s="137"/>
      <c r="M25" s="140"/>
      <c r="N25" s="137">
        <v>10</v>
      </c>
      <c r="O25" s="138"/>
      <c r="P25" s="139"/>
      <c r="Q25" s="139"/>
      <c r="R25" s="138">
        <f t="shared" si="0"/>
        <v>30</v>
      </c>
      <c r="S25" s="141">
        <v>210</v>
      </c>
      <c r="T25" s="142">
        <f t="shared" si="1"/>
        <v>6300</v>
      </c>
    </row>
    <row r="26" spans="2:20" s="44" customFormat="1" x14ac:dyDescent="0.2">
      <c r="B26" s="138">
        <v>16</v>
      </c>
      <c r="C26" s="138" t="s">
        <v>39</v>
      </c>
      <c r="D26" s="135" t="s">
        <v>180</v>
      </c>
      <c r="E26" s="143" t="s">
        <v>42</v>
      </c>
      <c r="F26" s="136">
        <v>20</v>
      </c>
      <c r="G26" s="137"/>
      <c r="H26" s="137"/>
      <c r="I26" s="138"/>
      <c r="J26" s="138">
        <v>20</v>
      </c>
      <c r="K26" s="139"/>
      <c r="L26" s="137"/>
      <c r="M26" s="140"/>
      <c r="N26" s="137">
        <v>20</v>
      </c>
      <c r="O26" s="138"/>
      <c r="P26" s="139"/>
      <c r="Q26" s="139"/>
      <c r="R26" s="138">
        <f t="shared" si="0"/>
        <v>60</v>
      </c>
      <c r="S26" s="141">
        <v>129</v>
      </c>
      <c r="T26" s="142">
        <f t="shared" si="1"/>
        <v>7740</v>
      </c>
    </row>
    <row r="27" spans="2:20" s="44" customFormat="1" x14ac:dyDescent="0.2">
      <c r="B27" s="138">
        <v>17</v>
      </c>
      <c r="C27" s="138" t="s">
        <v>39</v>
      </c>
      <c r="D27" s="135" t="s">
        <v>181</v>
      </c>
      <c r="E27" s="143" t="s">
        <v>42</v>
      </c>
      <c r="F27" s="136">
        <v>10</v>
      </c>
      <c r="G27" s="137"/>
      <c r="H27" s="137"/>
      <c r="I27" s="138"/>
      <c r="J27" s="138">
        <v>10</v>
      </c>
      <c r="K27" s="139"/>
      <c r="L27" s="137"/>
      <c r="M27" s="140"/>
      <c r="N27" s="137">
        <v>10</v>
      </c>
      <c r="O27" s="138"/>
      <c r="P27" s="139"/>
      <c r="Q27" s="139"/>
      <c r="R27" s="138">
        <f t="shared" si="0"/>
        <v>30</v>
      </c>
      <c r="S27" s="141">
        <v>199</v>
      </c>
      <c r="T27" s="142">
        <f t="shared" si="1"/>
        <v>5970</v>
      </c>
    </row>
    <row r="28" spans="2:20" s="44" customFormat="1" x14ac:dyDescent="0.2">
      <c r="B28" s="138">
        <v>18</v>
      </c>
      <c r="C28" s="138" t="s">
        <v>39</v>
      </c>
      <c r="D28" s="135" t="s">
        <v>117</v>
      </c>
      <c r="E28" s="143" t="s">
        <v>40</v>
      </c>
      <c r="F28" s="136">
        <v>9</v>
      </c>
      <c r="G28" s="137"/>
      <c r="H28" s="137"/>
      <c r="I28" s="138"/>
      <c r="J28" s="138">
        <v>10</v>
      </c>
      <c r="K28" s="139"/>
      <c r="L28" s="137"/>
      <c r="M28" s="140"/>
      <c r="N28" s="137">
        <v>9</v>
      </c>
      <c r="O28" s="138"/>
      <c r="P28" s="139"/>
      <c r="Q28" s="139"/>
      <c r="R28" s="138">
        <f t="shared" si="0"/>
        <v>28</v>
      </c>
      <c r="S28" s="141">
        <v>172</v>
      </c>
      <c r="T28" s="142">
        <f t="shared" si="1"/>
        <v>4816</v>
      </c>
    </row>
    <row r="29" spans="2:20" s="44" customFormat="1" x14ac:dyDescent="0.2">
      <c r="B29" s="138">
        <v>19</v>
      </c>
      <c r="C29" s="138" t="s">
        <v>39</v>
      </c>
      <c r="D29" s="135" t="s">
        <v>118</v>
      </c>
      <c r="E29" s="143" t="s">
        <v>40</v>
      </c>
      <c r="F29" s="136">
        <v>5</v>
      </c>
      <c r="G29" s="137"/>
      <c r="H29" s="137"/>
      <c r="I29" s="138"/>
      <c r="J29" s="138">
        <v>5</v>
      </c>
      <c r="K29" s="139"/>
      <c r="L29" s="137"/>
      <c r="M29" s="140"/>
      <c r="N29" s="137">
        <v>8</v>
      </c>
      <c r="O29" s="138"/>
      <c r="P29" s="139"/>
      <c r="Q29" s="139"/>
      <c r="R29" s="138">
        <f t="shared" si="0"/>
        <v>18</v>
      </c>
      <c r="S29" s="141">
        <v>228</v>
      </c>
      <c r="T29" s="142">
        <f t="shared" si="1"/>
        <v>4104</v>
      </c>
    </row>
    <row r="30" spans="2:20" s="44" customFormat="1" x14ac:dyDescent="0.2">
      <c r="B30" s="138">
        <v>20</v>
      </c>
      <c r="C30" s="138" t="s">
        <v>39</v>
      </c>
      <c r="D30" s="135" t="s">
        <v>119</v>
      </c>
      <c r="E30" s="143" t="s">
        <v>40</v>
      </c>
      <c r="F30" s="136">
        <v>10</v>
      </c>
      <c r="G30" s="137"/>
      <c r="H30" s="137"/>
      <c r="I30" s="138"/>
      <c r="J30" s="138">
        <v>10</v>
      </c>
      <c r="K30" s="139"/>
      <c r="L30" s="137"/>
      <c r="M30" s="140"/>
      <c r="N30" s="137">
        <v>10</v>
      </c>
      <c r="O30" s="138"/>
      <c r="P30" s="139"/>
      <c r="Q30" s="139"/>
      <c r="R30" s="138">
        <f t="shared" si="0"/>
        <v>30</v>
      </c>
      <c r="S30" s="141">
        <v>120</v>
      </c>
      <c r="T30" s="142">
        <f t="shared" si="1"/>
        <v>3600</v>
      </c>
    </row>
    <row r="31" spans="2:20" s="44" customFormat="1" x14ac:dyDescent="0.2">
      <c r="B31" s="138">
        <v>21</v>
      </c>
      <c r="C31" s="138" t="s">
        <v>39</v>
      </c>
      <c r="D31" s="135" t="s">
        <v>120</v>
      </c>
      <c r="E31" s="143" t="s">
        <v>40</v>
      </c>
      <c r="F31" s="136">
        <v>10</v>
      </c>
      <c r="G31" s="137"/>
      <c r="H31" s="137"/>
      <c r="I31" s="138"/>
      <c r="J31" s="138">
        <v>10</v>
      </c>
      <c r="K31" s="139"/>
      <c r="L31" s="137"/>
      <c r="M31" s="140"/>
      <c r="N31" s="137">
        <v>10</v>
      </c>
      <c r="O31" s="138"/>
      <c r="P31" s="139"/>
      <c r="Q31" s="139"/>
      <c r="R31" s="138">
        <f t="shared" si="0"/>
        <v>30</v>
      </c>
      <c r="S31" s="141">
        <v>140</v>
      </c>
      <c r="T31" s="142">
        <f t="shared" si="1"/>
        <v>4200</v>
      </c>
    </row>
    <row r="32" spans="2:20" s="44" customFormat="1" x14ac:dyDescent="0.2">
      <c r="B32" s="138">
        <v>22</v>
      </c>
      <c r="C32" s="138" t="s">
        <v>39</v>
      </c>
      <c r="D32" s="135" t="s">
        <v>182</v>
      </c>
      <c r="E32" s="143" t="s">
        <v>40</v>
      </c>
      <c r="F32" s="136">
        <v>4</v>
      </c>
      <c r="G32" s="137"/>
      <c r="H32" s="137"/>
      <c r="I32" s="138"/>
      <c r="J32" s="138">
        <v>5</v>
      </c>
      <c r="K32" s="139"/>
      <c r="L32" s="137"/>
      <c r="M32" s="140"/>
      <c r="N32" s="137">
        <v>4</v>
      </c>
      <c r="O32" s="138"/>
      <c r="P32" s="139"/>
      <c r="Q32" s="139"/>
      <c r="R32" s="138">
        <f t="shared" si="0"/>
        <v>13</v>
      </c>
      <c r="S32" s="141">
        <v>244</v>
      </c>
      <c r="T32" s="142">
        <f t="shared" si="1"/>
        <v>3172</v>
      </c>
    </row>
    <row r="33" spans="2:20" s="44" customFormat="1" x14ac:dyDescent="0.2">
      <c r="B33" s="138">
        <v>23</v>
      </c>
      <c r="C33" s="138" t="s">
        <v>39</v>
      </c>
      <c r="D33" s="135" t="s">
        <v>183</v>
      </c>
      <c r="E33" s="143" t="s">
        <v>40</v>
      </c>
      <c r="F33" s="136">
        <v>10</v>
      </c>
      <c r="G33" s="137"/>
      <c r="H33" s="137"/>
      <c r="I33" s="138"/>
      <c r="J33" s="138">
        <v>10</v>
      </c>
      <c r="K33" s="139"/>
      <c r="L33" s="137"/>
      <c r="M33" s="140"/>
      <c r="N33" s="137">
        <v>10</v>
      </c>
      <c r="O33" s="138"/>
      <c r="P33" s="139"/>
      <c r="Q33" s="139"/>
      <c r="R33" s="138">
        <f t="shared" si="0"/>
        <v>30</v>
      </c>
      <c r="S33" s="141">
        <v>279</v>
      </c>
      <c r="T33" s="142">
        <f t="shared" si="1"/>
        <v>8370</v>
      </c>
    </row>
    <row r="34" spans="2:20" s="44" customFormat="1" x14ac:dyDescent="0.2">
      <c r="B34" s="138">
        <v>24</v>
      </c>
      <c r="C34" s="138" t="s">
        <v>39</v>
      </c>
      <c r="D34" s="135" t="s">
        <v>185</v>
      </c>
      <c r="E34" s="143" t="s">
        <v>42</v>
      </c>
      <c r="F34" s="136">
        <v>8</v>
      </c>
      <c r="G34" s="137"/>
      <c r="H34" s="137"/>
      <c r="I34" s="138"/>
      <c r="J34" s="138">
        <v>8</v>
      </c>
      <c r="K34" s="139"/>
      <c r="L34" s="137"/>
      <c r="M34" s="140"/>
      <c r="N34" s="137">
        <v>8</v>
      </c>
      <c r="O34" s="138"/>
      <c r="P34" s="139"/>
      <c r="Q34" s="139"/>
      <c r="R34" s="138">
        <f t="shared" si="0"/>
        <v>24</v>
      </c>
      <c r="S34" s="141">
        <v>100</v>
      </c>
      <c r="T34" s="142">
        <f t="shared" si="1"/>
        <v>2400</v>
      </c>
    </row>
    <row r="35" spans="2:20" s="44" customFormat="1" x14ac:dyDescent="0.2">
      <c r="B35" s="138">
        <v>25</v>
      </c>
      <c r="C35" s="138" t="s">
        <v>39</v>
      </c>
      <c r="D35" s="135" t="s">
        <v>337</v>
      </c>
      <c r="E35" s="143" t="s">
        <v>52</v>
      </c>
      <c r="F35" s="136">
        <v>1</v>
      </c>
      <c r="G35" s="137"/>
      <c r="H35" s="137"/>
      <c r="I35" s="138"/>
      <c r="J35" s="138">
        <v>0</v>
      </c>
      <c r="K35" s="139"/>
      <c r="L35" s="137"/>
      <c r="M35" s="140"/>
      <c r="N35" s="137">
        <v>0</v>
      </c>
      <c r="O35" s="138"/>
      <c r="P35" s="139"/>
      <c r="Q35" s="139"/>
      <c r="R35" s="138">
        <f t="shared" si="0"/>
        <v>1</v>
      </c>
      <c r="S35" s="141">
        <v>57.54</v>
      </c>
      <c r="T35" s="142">
        <f t="shared" si="1"/>
        <v>57.54</v>
      </c>
    </row>
    <row r="36" spans="2:20" s="44" customFormat="1" x14ac:dyDescent="0.2">
      <c r="B36" s="138"/>
      <c r="C36" s="138"/>
      <c r="D36" s="135"/>
      <c r="E36" s="143"/>
      <c r="F36" s="136"/>
      <c r="G36" s="137"/>
      <c r="H36" s="137"/>
      <c r="I36" s="138"/>
      <c r="J36" s="138"/>
      <c r="K36" s="139"/>
      <c r="L36" s="137"/>
      <c r="M36" s="140"/>
      <c r="N36" s="137"/>
      <c r="O36" s="138"/>
      <c r="P36" s="139"/>
      <c r="Q36" s="139"/>
      <c r="R36" s="138"/>
      <c r="S36" s="141"/>
      <c r="T36" s="142">
        <f t="shared" si="1"/>
        <v>0</v>
      </c>
    </row>
    <row r="37" spans="2:20" s="44" customFormat="1" x14ac:dyDescent="0.2">
      <c r="B37" s="138"/>
      <c r="C37" s="138"/>
      <c r="D37" s="135"/>
      <c r="E37" s="143"/>
      <c r="F37" s="136"/>
      <c r="G37" s="137"/>
      <c r="H37" s="137"/>
      <c r="I37" s="138"/>
      <c r="J37" s="138"/>
      <c r="K37" s="139"/>
      <c r="L37" s="137"/>
      <c r="M37" s="140"/>
      <c r="N37" s="137"/>
      <c r="O37" s="138"/>
      <c r="P37" s="139"/>
      <c r="Q37" s="139"/>
      <c r="R37" s="138"/>
      <c r="S37" s="141"/>
      <c r="T37" s="142">
        <f t="shared" si="1"/>
        <v>0</v>
      </c>
    </row>
    <row r="38" spans="2:20" s="44" customFormat="1" x14ac:dyDescent="0.2">
      <c r="B38" s="138"/>
      <c r="C38" s="138"/>
      <c r="D38" s="135"/>
      <c r="E38" s="143"/>
      <c r="F38" s="136"/>
      <c r="G38" s="137"/>
      <c r="H38" s="137"/>
      <c r="I38" s="138"/>
      <c r="J38" s="138"/>
      <c r="K38" s="139"/>
      <c r="L38" s="137"/>
      <c r="M38" s="140"/>
      <c r="N38" s="137"/>
      <c r="O38" s="138"/>
      <c r="P38" s="139"/>
      <c r="Q38" s="139"/>
      <c r="R38" s="138"/>
      <c r="S38" s="141"/>
      <c r="T38" s="142">
        <f t="shared" si="1"/>
        <v>0</v>
      </c>
    </row>
    <row r="39" spans="2:20" s="44" customFormat="1" x14ac:dyDescent="0.2">
      <c r="B39" s="138"/>
      <c r="C39" s="138"/>
      <c r="D39" s="135"/>
      <c r="E39" s="143"/>
      <c r="F39" s="136"/>
      <c r="G39" s="137"/>
      <c r="H39" s="137"/>
      <c r="I39" s="138"/>
      <c r="J39" s="138"/>
      <c r="K39" s="139"/>
      <c r="L39" s="137"/>
      <c r="M39" s="140"/>
      <c r="N39" s="137"/>
      <c r="O39" s="138"/>
      <c r="P39" s="139"/>
      <c r="Q39" s="139"/>
      <c r="R39" s="138"/>
      <c r="S39" s="141"/>
      <c r="T39" s="142">
        <f t="shared" si="1"/>
        <v>0</v>
      </c>
    </row>
    <row r="40" spans="2:20" s="44" customFormat="1" x14ac:dyDescent="0.2">
      <c r="B40" s="138"/>
      <c r="C40" s="138"/>
      <c r="D40" s="145"/>
      <c r="E40" s="127"/>
      <c r="F40" s="136"/>
      <c r="G40" s="137"/>
      <c r="H40" s="137"/>
      <c r="I40" s="138"/>
      <c r="J40" s="138"/>
      <c r="K40" s="139"/>
      <c r="L40" s="137"/>
      <c r="M40" s="140"/>
      <c r="N40" s="137"/>
      <c r="O40" s="138"/>
      <c r="P40" s="139"/>
      <c r="Q40" s="139"/>
      <c r="R40" s="138"/>
      <c r="S40" s="141"/>
      <c r="T40" s="142"/>
    </row>
    <row r="41" spans="2:20" x14ac:dyDescent="0.2">
      <c r="B41" s="163"/>
      <c r="C41" s="146"/>
      <c r="D41" s="146"/>
      <c r="E41" s="147"/>
      <c r="F41" s="148"/>
      <c r="G41" s="149"/>
      <c r="H41" s="150"/>
      <c r="I41" s="146"/>
      <c r="J41" s="146"/>
      <c r="K41" s="151"/>
      <c r="L41" s="150"/>
      <c r="M41" s="149"/>
      <c r="N41" s="150"/>
      <c r="O41" s="146"/>
      <c r="P41" s="151"/>
      <c r="Q41" s="151"/>
      <c r="R41" s="138"/>
      <c r="S41" s="152"/>
      <c r="T41" s="153"/>
    </row>
    <row r="42" spans="2:20" ht="13.5" thickBot="1" x14ac:dyDescent="0.25">
      <c r="B42" s="16"/>
      <c r="C42" s="17"/>
      <c r="D42" s="154"/>
      <c r="E42" s="155"/>
      <c r="F42" s="156"/>
      <c r="G42" s="157"/>
      <c r="H42" s="158"/>
      <c r="I42" s="154"/>
      <c r="J42" s="154"/>
      <c r="K42" s="159"/>
      <c r="L42" s="158"/>
      <c r="M42" s="157"/>
      <c r="N42" s="158"/>
      <c r="O42" s="154"/>
      <c r="P42" s="159"/>
      <c r="Q42" s="159"/>
      <c r="R42" s="160"/>
      <c r="S42" s="161"/>
      <c r="T42" s="162"/>
    </row>
    <row r="43" spans="2:20" x14ac:dyDescent="0.2">
      <c r="B43" s="13"/>
      <c r="C43" s="13"/>
      <c r="D43" s="1"/>
      <c r="E43" s="13"/>
      <c r="F43" s="1"/>
      <c r="G43" s="1"/>
      <c r="H43" s="1"/>
      <c r="I43" s="13"/>
      <c r="J43" s="1"/>
      <c r="K43" s="1"/>
      <c r="L43" s="1"/>
      <c r="M43" s="1"/>
      <c r="N43" s="1"/>
      <c r="O43" s="13"/>
      <c r="P43" s="1"/>
      <c r="Q43" s="1"/>
      <c r="R43" s="1"/>
      <c r="S43" s="11" t="s">
        <v>18</v>
      </c>
      <c r="T43" s="26">
        <f>+SUM(T11:T42)*0.16</f>
        <v>27172.414400000001</v>
      </c>
    </row>
    <row r="44" spans="2:20" x14ac:dyDescent="0.2">
      <c r="B44" s="13"/>
      <c r="C44" s="13"/>
      <c r="D44" s="1"/>
      <c r="E44" s="13"/>
      <c r="F44" s="1"/>
      <c r="G44" s="1"/>
      <c r="H44" s="1"/>
      <c r="I44" s="13"/>
      <c r="J44" s="1"/>
      <c r="K44" s="1"/>
      <c r="L44" s="1"/>
      <c r="M44" s="1"/>
      <c r="N44" s="1"/>
      <c r="O44" s="13"/>
      <c r="P44" s="1"/>
      <c r="Q44" s="1"/>
      <c r="R44" s="1"/>
      <c r="S44" s="27" t="s">
        <v>17</v>
      </c>
      <c r="T44" s="28">
        <f>SUM(T11:T43)</f>
        <v>197000.00440000001</v>
      </c>
    </row>
    <row r="45" spans="2:20" x14ac:dyDescent="0.2">
      <c r="B45" s="13"/>
      <c r="C45" s="13"/>
      <c r="D45" s="1"/>
      <c r="E45" s="13"/>
      <c r="F45" s="1"/>
      <c r="G45" s="1"/>
      <c r="H45" s="1"/>
      <c r="I45" s="13"/>
      <c r="J45" s="1"/>
      <c r="K45" s="1"/>
      <c r="L45" s="1"/>
      <c r="M45" s="1"/>
      <c r="N45" s="1"/>
      <c r="O45" s="13"/>
      <c r="P45" s="1"/>
      <c r="Q45" s="1"/>
      <c r="R45" s="1"/>
      <c r="S45" s="11"/>
      <c r="T45" s="11"/>
    </row>
    <row r="46" spans="2:20" x14ac:dyDescent="0.2">
      <c r="B46" s="1"/>
      <c r="C46" s="1"/>
      <c r="D46" s="1"/>
      <c r="E46" s="1"/>
      <c r="F46" s="1"/>
      <c r="G46" s="1"/>
      <c r="H46" s="1"/>
      <c r="I46" s="13"/>
      <c r="J46" s="1"/>
      <c r="K46" s="1"/>
      <c r="L46" s="1"/>
      <c r="M46" s="1"/>
      <c r="N46" s="1"/>
      <c r="O46" s="13"/>
      <c r="P46" s="1"/>
      <c r="Q46" s="1"/>
      <c r="R46" s="1"/>
      <c r="S46" s="1"/>
      <c r="T46" s="12"/>
    </row>
    <row r="47" spans="2:20" x14ac:dyDescent="0.2">
      <c r="B47" s="1"/>
      <c r="C47" s="1"/>
      <c r="D47" s="1"/>
      <c r="E47" s="1"/>
      <c r="F47" s="1"/>
      <c r="G47" s="1"/>
      <c r="H47" s="1"/>
      <c r="I47" s="13"/>
      <c r="J47" s="1"/>
      <c r="K47" s="1"/>
      <c r="L47" s="1"/>
      <c r="M47" s="1"/>
      <c r="N47" s="1"/>
      <c r="O47" s="13"/>
      <c r="P47" s="1"/>
      <c r="Q47" s="1"/>
      <c r="R47" s="1"/>
      <c r="S47" s="1"/>
      <c r="T47" s="1"/>
    </row>
    <row r="48" spans="2:20" x14ac:dyDescent="0.2">
      <c r="B48" s="29"/>
      <c r="C48" s="29"/>
      <c r="D48" s="29"/>
      <c r="E48" s="29"/>
      <c r="F48" s="29"/>
      <c r="G48" s="29"/>
      <c r="H48" s="29"/>
      <c r="I48" s="41"/>
      <c r="J48" s="29"/>
      <c r="K48" s="29"/>
      <c r="L48" s="29"/>
      <c r="M48" s="29"/>
      <c r="N48" s="29"/>
      <c r="O48" s="41"/>
      <c r="P48" s="29"/>
      <c r="Q48" s="29"/>
      <c r="R48" s="29"/>
      <c r="S48" s="29"/>
      <c r="T48" s="29"/>
    </row>
    <row r="49" spans="2:20" x14ac:dyDescent="0.2">
      <c r="B49" s="29"/>
      <c r="C49" s="29"/>
      <c r="D49" s="29"/>
      <c r="E49" s="29"/>
      <c r="F49" s="29"/>
      <c r="G49" s="29"/>
      <c r="H49" s="29"/>
      <c r="I49" s="41"/>
      <c r="J49" s="29"/>
      <c r="K49" s="29"/>
      <c r="L49" s="29"/>
      <c r="M49" s="29"/>
      <c r="N49" s="29"/>
      <c r="O49" s="41"/>
      <c r="P49" s="29"/>
      <c r="Q49" s="29"/>
      <c r="R49" s="29"/>
      <c r="S49" s="29"/>
      <c r="T49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6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3"/>
  <sheetViews>
    <sheetView zoomScale="115" zoomScaleNormal="115" workbookViewId="0">
      <selection activeCell="B2" sqref="B2:T29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5.85546875" bestFit="1" customWidth="1"/>
    <col min="20" max="20" width="13.85546875" customWidth="1"/>
  </cols>
  <sheetData>
    <row r="1" spans="2:25" s="2" customFormat="1" x14ac:dyDescent="0.2">
      <c r="C1" s="3"/>
      <c r="D1" s="4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13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11.25" x14ac:dyDescent="0.2">
      <c r="B8" s="173" t="s">
        <v>19</v>
      </c>
      <c r="C8" s="173"/>
      <c r="D8" s="10" t="s">
        <v>267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39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x14ac:dyDescent="0.2">
      <c r="B11" s="30">
        <v>1</v>
      </c>
      <c r="C11" s="30" t="s">
        <v>39</v>
      </c>
      <c r="D11" s="32" t="s">
        <v>341</v>
      </c>
      <c r="E11" s="119" t="s">
        <v>67</v>
      </c>
      <c r="F11" s="73">
        <v>1</v>
      </c>
      <c r="G11" s="73">
        <v>1</v>
      </c>
      <c r="H11" s="73">
        <v>1</v>
      </c>
      <c r="I11" s="30">
        <v>1</v>
      </c>
      <c r="J11" s="52">
        <v>1</v>
      </c>
      <c r="K11" s="52">
        <v>1</v>
      </c>
      <c r="L11" s="77">
        <v>1</v>
      </c>
      <c r="M11" s="77">
        <v>1</v>
      </c>
      <c r="N11" s="77">
        <v>1</v>
      </c>
      <c r="O11" s="52">
        <v>1</v>
      </c>
      <c r="P11" s="52">
        <v>1</v>
      </c>
      <c r="Q11" s="52">
        <v>1</v>
      </c>
      <c r="R11" s="51">
        <f>SUM(F11:Q11)</f>
        <v>12</v>
      </c>
      <c r="S11" s="54">
        <v>19396.551724000001</v>
      </c>
      <c r="T11" s="55">
        <f>R11*S11</f>
        <v>232758.620688</v>
      </c>
      <c r="U11" s="165"/>
    </row>
    <row r="12" spans="2:25" s="44" customFormat="1" x14ac:dyDescent="0.2">
      <c r="B12" s="30"/>
      <c r="C12" s="30"/>
      <c r="D12" s="32"/>
      <c r="E12" s="33"/>
      <c r="F12" s="73"/>
      <c r="G12" s="73"/>
      <c r="H12" s="73"/>
      <c r="I12" s="30"/>
      <c r="J12" s="30"/>
      <c r="K12" s="56"/>
      <c r="L12" s="73"/>
      <c r="M12" s="73"/>
      <c r="N12" s="73"/>
      <c r="O12" s="30"/>
      <c r="P12" s="56"/>
      <c r="Q12" s="56"/>
      <c r="R12" s="30"/>
      <c r="S12" s="57"/>
      <c r="T12" s="58">
        <f>+R12*S12</f>
        <v>0</v>
      </c>
    </row>
    <row r="13" spans="2:25" s="44" customFormat="1" x14ac:dyDescent="0.2">
      <c r="B13" s="30"/>
      <c r="C13" s="30"/>
      <c r="D13" s="32"/>
      <c r="E13" s="33"/>
      <c r="F13" s="73"/>
      <c r="G13" s="73"/>
      <c r="H13" s="73"/>
      <c r="I13" s="30"/>
      <c r="J13" s="30"/>
      <c r="K13" s="56"/>
      <c r="L13" s="73"/>
      <c r="M13" s="73"/>
      <c r="N13" s="73"/>
      <c r="O13" s="30"/>
      <c r="P13" s="56"/>
      <c r="Q13" s="56"/>
      <c r="R13" s="30"/>
      <c r="S13" s="57"/>
      <c r="T13" s="58">
        <f t="shared" ref="T13:T22" si="0">+R13*S13</f>
        <v>0</v>
      </c>
    </row>
    <row r="14" spans="2:25" s="44" customFormat="1" x14ac:dyDescent="0.2">
      <c r="B14" s="30"/>
      <c r="C14" s="30"/>
      <c r="D14" s="32"/>
      <c r="E14" s="33"/>
      <c r="F14" s="73"/>
      <c r="G14" s="73"/>
      <c r="H14" s="73"/>
      <c r="I14" s="30"/>
      <c r="J14" s="30"/>
      <c r="K14" s="56"/>
      <c r="L14" s="73"/>
      <c r="M14" s="73"/>
      <c r="N14" s="73"/>
      <c r="O14" s="30"/>
      <c r="P14" s="56"/>
      <c r="Q14" s="56"/>
      <c r="R14" s="30"/>
      <c r="S14" s="57"/>
      <c r="T14" s="58">
        <f t="shared" si="0"/>
        <v>0</v>
      </c>
    </row>
    <row r="15" spans="2:25" s="44" customFormat="1" x14ac:dyDescent="0.2">
      <c r="B15" s="30"/>
      <c r="C15" s="30"/>
      <c r="D15" s="32"/>
      <c r="E15" s="33"/>
      <c r="F15" s="73"/>
      <c r="G15" s="73"/>
      <c r="H15" s="73"/>
      <c r="I15" s="30"/>
      <c r="J15" s="30"/>
      <c r="K15" s="56"/>
      <c r="L15" s="73"/>
      <c r="M15" s="73"/>
      <c r="N15" s="73"/>
      <c r="O15" s="30"/>
      <c r="P15" s="56"/>
      <c r="Q15" s="56"/>
      <c r="R15" s="30"/>
      <c r="S15" s="57"/>
      <c r="T15" s="58">
        <f t="shared" si="0"/>
        <v>0</v>
      </c>
    </row>
    <row r="16" spans="2:25" s="44" customFormat="1" x14ac:dyDescent="0.2">
      <c r="B16" s="30"/>
      <c r="C16" s="30"/>
      <c r="D16" s="32"/>
      <c r="E16" s="33"/>
      <c r="F16" s="73"/>
      <c r="G16" s="73"/>
      <c r="H16" s="73"/>
      <c r="I16" s="30"/>
      <c r="J16" s="30"/>
      <c r="K16" s="56"/>
      <c r="L16" s="73"/>
      <c r="M16" s="73"/>
      <c r="N16" s="73"/>
      <c r="O16" s="30"/>
      <c r="P16" s="56"/>
      <c r="Q16" s="56"/>
      <c r="R16" s="30"/>
      <c r="S16" s="57"/>
      <c r="T16" s="58">
        <f t="shared" si="0"/>
        <v>0</v>
      </c>
    </row>
    <row r="17" spans="2:20" s="44" customFormat="1" x14ac:dyDescent="0.2">
      <c r="B17" s="30"/>
      <c r="C17" s="30"/>
      <c r="D17" s="32"/>
      <c r="E17" s="33"/>
      <c r="F17" s="73"/>
      <c r="G17" s="73"/>
      <c r="H17" s="73"/>
      <c r="I17" s="30"/>
      <c r="J17" s="30"/>
      <c r="K17" s="56"/>
      <c r="L17" s="73"/>
      <c r="M17" s="73"/>
      <c r="N17" s="73"/>
      <c r="O17" s="30"/>
      <c r="P17" s="56"/>
      <c r="Q17" s="56"/>
      <c r="R17" s="30"/>
      <c r="S17" s="57"/>
      <c r="T17" s="58">
        <f t="shared" si="0"/>
        <v>0</v>
      </c>
    </row>
    <row r="18" spans="2:20" s="44" customFormat="1" x14ac:dyDescent="0.2">
      <c r="B18" s="30"/>
      <c r="C18" s="30"/>
      <c r="D18" s="32"/>
      <c r="E18" s="33"/>
      <c r="F18" s="73"/>
      <c r="G18" s="73"/>
      <c r="H18" s="73"/>
      <c r="I18" s="30"/>
      <c r="J18" s="30"/>
      <c r="K18" s="56"/>
      <c r="L18" s="73"/>
      <c r="M18" s="73"/>
      <c r="N18" s="73"/>
      <c r="O18" s="30"/>
      <c r="P18" s="56"/>
      <c r="Q18" s="56"/>
      <c r="R18" s="30"/>
      <c r="S18" s="57"/>
      <c r="T18" s="58">
        <f t="shared" si="0"/>
        <v>0</v>
      </c>
    </row>
    <row r="19" spans="2:20" s="44" customFormat="1" x14ac:dyDescent="0.2">
      <c r="B19" s="30"/>
      <c r="C19" s="30"/>
      <c r="D19" s="32"/>
      <c r="E19" s="33"/>
      <c r="F19" s="73"/>
      <c r="G19" s="73"/>
      <c r="H19" s="73"/>
      <c r="I19" s="30"/>
      <c r="J19" s="30"/>
      <c r="K19" s="56"/>
      <c r="L19" s="73"/>
      <c r="M19" s="73"/>
      <c r="N19" s="73"/>
      <c r="O19" s="30"/>
      <c r="P19" s="56"/>
      <c r="Q19" s="56"/>
      <c r="R19" s="30"/>
      <c r="S19" s="57"/>
      <c r="T19" s="58">
        <f t="shared" si="0"/>
        <v>0</v>
      </c>
    </row>
    <row r="20" spans="2:20" s="44" customFormat="1" x14ac:dyDescent="0.2">
      <c r="B20" s="30"/>
      <c r="C20" s="30"/>
      <c r="D20" s="32"/>
      <c r="E20" s="33"/>
      <c r="F20" s="73"/>
      <c r="G20" s="73"/>
      <c r="H20" s="73"/>
      <c r="I20" s="30"/>
      <c r="J20" s="30"/>
      <c r="K20" s="56"/>
      <c r="L20" s="73"/>
      <c r="M20" s="73"/>
      <c r="N20" s="73"/>
      <c r="O20" s="30"/>
      <c r="P20" s="56"/>
      <c r="Q20" s="56"/>
      <c r="R20" s="30"/>
      <c r="S20" s="57"/>
      <c r="T20" s="58">
        <f t="shared" si="0"/>
        <v>0</v>
      </c>
    </row>
    <row r="21" spans="2:20" s="44" customFormat="1" x14ac:dyDescent="0.2">
      <c r="B21" s="30"/>
      <c r="C21" s="30"/>
      <c r="D21" s="31"/>
      <c r="E21" s="33"/>
      <c r="F21" s="73"/>
      <c r="G21" s="73"/>
      <c r="H21" s="73"/>
      <c r="I21" s="30"/>
      <c r="J21" s="30"/>
      <c r="K21" s="56"/>
      <c r="L21" s="73"/>
      <c r="M21" s="73"/>
      <c r="N21" s="73"/>
      <c r="O21" s="30"/>
      <c r="P21" s="56"/>
      <c r="Q21" s="56"/>
      <c r="R21" s="30"/>
      <c r="S21" s="57"/>
      <c r="T21" s="58">
        <f t="shared" si="0"/>
        <v>0</v>
      </c>
    </row>
    <row r="22" spans="2:20" s="44" customFormat="1" x14ac:dyDescent="0.2">
      <c r="B22" s="30"/>
      <c r="C22" s="30"/>
      <c r="D22" s="31"/>
      <c r="E22" s="33"/>
      <c r="F22" s="73"/>
      <c r="G22" s="73"/>
      <c r="H22" s="73"/>
      <c r="I22" s="30"/>
      <c r="J22" s="30"/>
      <c r="K22" s="56"/>
      <c r="L22" s="73"/>
      <c r="M22" s="73"/>
      <c r="N22" s="73"/>
      <c r="O22" s="30"/>
      <c r="P22" s="56"/>
      <c r="Q22" s="56"/>
      <c r="R22" s="30"/>
      <c r="S22" s="57"/>
      <c r="T22" s="58">
        <f t="shared" si="0"/>
        <v>0</v>
      </c>
    </row>
    <row r="23" spans="2:20" s="44" customFormat="1" x14ac:dyDescent="0.2">
      <c r="B23" s="30"/>
      <c r="C23" s="30"/>
      <c r="D23" s="31"/>
      <c r="E23" s="33"/>
      <c r="F23" s="73"/>
      <c r="G23" s="73"/>
      <c r="H23" s="73"/>
      <c r="I23" s="30"/>
      <c r="J23" s="30"/>
      <c r="K23" s="56"/>
      <c r="L23" s="73"/>
      <c r="M23" s="73"/>
      <c r="N23" s="73"/>
      <c r="O23" s="30"/>
      <c r="P23" s="56"/>
      <c r="Q23" s="56"/>
      <c r="R23" s="30"/>
      <c r="S23" s="57"/>
      <c r="T23" s="58">
        <f t="shared" ref="T23:T24" si="1">+S23*R23</f>
        <v>0</v>
      </c>
    </row>
    <row r="24" spans="2:20" s="44" customFormat="1" x14ac:dyDescent="0.2">
      <c r="B24" s="30"/>
      <c r="C24" s="30"/>
      <c r="D24" s="32"/>
      <c r="E24" s="33"/>
      <c r="F24" s="73"/>
      <c r="G24" s="73"/>
      <c r="H24" s="73"/>
      <c r="I24" s="30"/>
      <c r="J24" s="30"/>
      <c r="K24" s="56"/>
      <c r="L24" s="73"/>
      <c r="M24" s="73"/>
      <c r="N24" s="73"/>
      <c r="O24" s="30"/>
      <c r="P24" s="56"/>
      <c r="Q24" s="56"/>
      <c r="R24" s="30"/>
      <c r="S24" s="57"/>
      <c r="T24" s="58">
        <f t="shared" si="1"/>
        <v>0</v>
      </c>
    </row>
    <row r="25" spans="2:20" x14ac:dyDescent="0.2">
      <c r="B25" s="30"/>
      <c r="C25" s="7"/>
      <c r="D25" s="32"/>
      <c r="E25" s="33"/>
      <c r="F25" s="82"/>
      <c r="G25" s="73"/>
      <c r="H25" s="82"/>
      <c r="I25" s="7"/>
      <c r="J25" s="7"/>
      <c r="K25" s="8"/>
      <c r="L25" s="82"/>
      <c r="M25" s="83"/>
      <c r="N25" s="82"/>
      <c r="O25" s="8"/>
      <c r="P25" s="8"/>
      <c r="Q25" s="8"/>
      <c r="R25" s="7"/>
      <c r="S25" s="9"/>
      <c r="T25" s="34"/>
    </row>
    <row r="26" spans="2:20" ht="13.5" thickBot="1" x14ac:dyDescent="0.25">
      <c r="B26" s="16"/>
      <c r="C26" s="17"/>
      <c r="D26" s="17"/>
      <c r="E26" s="17"/>
      <c r="F26" s="84"/>
      <c r="G26" s="85"/>
      <c r="H26" s="84"/>
      <c r="I26" s="17"/>
      <c r="J26" s="17"/>
      <c r="K26" s="18"/>
      <c r="L26" s="84"/>
      <c r="M26" s="85"/>
      <c r="N26" s="84"/>
      <c r="O26" s="18"/>
      <c r="P26" s="18"/>
      <c r="Q26" s="18"/>
      <c r="R26" s="17"/>
      <c r="S26" s="19"/>
      <c r="T26" s="20"/>
    </row>
    <row r="27" spans="2:20" x14ac:dyDescent="0.2">
      <c r="B27" s="13"/>
      <c r="C27" s="13"/>
      <c r="D27" s="1"/>
      <c r="E27" s="13"/>
      <c r="F27" s="1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1" t="s">
        <v>18</v>
      </c>
      <c r="T27" s="26">
        <f>+SUM(T11:T25)*0.16</f>
        <v>37241.379310080003</v>
      </c>
    </row>
    <row r="28" spans="2:20" x14ac:dyDescent="0.2">
      <c r="B28" s="13"/>
      <c r="C28" s="13"/>
      <c r="D28" s="1"/>
      <c r="E28" s="13"/>
      <c r="F28" s="1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27" t="s">
        <v>17</v>
      </c>
      <c r="T28" s="28">
        <f>SUM(T11:T27)</f>
        <v>269999.99999808002</v>
      </c>
    </row>
    <row r="29" spans="2:20" x14ac:dyDescent="0.2">
      <c r="B29" s="13"/>
      <c r="C29" s="13"/>
      <c r="D29" s="1"/>
      <c r="E29" s="13"/>
      <c r="F29" s="1"/>
      <c r="G29" s="1"/>
      <c r="H29" s="1"/>
      <c r="I29" s="13"/>
      <c r="J29" s="1"/>
      <c r="K29" s="1"/>
      <c r="L29" s="1"/>
      <c r="M29" s="1"/>
      <c r="N29" s="1"/>
      <c r="O29" s="1"/>
      <c r="P29" s="1"/>
      <c r="Q29" s="1"/>
      <c r="R29" s="1"/>
      <c r="S29" s="11"/>
      <c r="T29" s="11"/>
    </row>
    <row r="30" spans="2:20" x14ac:dyDescent="0.2">
      <c r="B30" s="1"/>
      <c r="C30" s="1"/>
      <c r="D30" s="1"/>
      <c r="E30" s="1"/>
      <c r="F30" s="1"/>
      <c r="G30" s="1"/>
      <c r="H30" s="1"/>
      <c r="I30" s="13"/>
      <c r="J30" s="1"/>
      <c r="K30" s="1"/>
      <c r="L30" s="1"/>
      <c r="M30" s="1"/>
      <c r="N30" s="1"/>
      <c r="O30" s="1"/>
      <c r="P30" s="1"/>
      <c r="Q30" s="1"/>
      <c r="R30" s="1"/>
      <c r="S30" s="1"/>
      <c r="T30" s="12"/>
    </row>
    <row r="31" spans="2:20" x14ac:dyDescent="0.2">
      <c r="B31" s="1"/>
      <c r="C31" s="1"/>
      <c r="D31" s="1"/>
      <c r="E31" s="1"/>
      <c r="F31" s="1"/>
      <c r="G31" s="1"/>
      <c r="H31" s="1"/>
      <c r="I31" s="13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2:20" x14ac:dyDescent="0.2">
      <c r="B32" s="29"/>
      <c r="C32" s="29"/>
      <c r="D32" s="29"/>
      <c r="E32" s="29"/>
      <c r="F32" s="29"/>
      <c r="G32" s="29"/>
      <c r="H32" s="29"/>
      <c r="I32" s="41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</row>
    <row r="33" spans="2:20" x14ac:dyDescent="0.2">
      <c r="B33" s="29"/>
      <c r="C33" s="29"/>
      <c r="D33" s="29"/>
      <c r="E33" s="29"/>
      <c r="F33" s="29"/>
      <c r="G33" s="29"/>
      <c r="H33" s="29"/>
      <c r="I33" s="41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8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3"/>
  <sheetViews>
    <sheetView topLeftCell="B1" zoomScale="115" zoomScaleNormal="115" workbookViewId="0">
      <selection activeCell="B2" sqref="B2:T30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5.85546875" bestFit="1" customWidth="1"/>
    <col min="20" max="20" width="13.85546875" customWidth="1"/>
  </cols>
  <sheetData>
    <row r="1" spans="2:25" s="2" customFormat="1" x14ac:dyDescent="0.2">
      <c r="C1" s="3"/>
      <c r="D1" s="4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13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11.25" x14ac:dyDescent="0.2">
      <c r="B8" s="173" t="s">
        <v>19</v>
      </c>
      <c r="C8" s="173"/>
      <c r="D8" s="10" t="s">
        <v>64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39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x14ac:dyDescent="0.2">
      <c r="B11" s="30">
        <v>1</v>
      </c>
      <c r="C11" s="30" t="s">
        <v>39</v>
      </c>
      <c r="D11" s="32" t="s">
        <v>268</v>
      </c>
      <c r="E11" s="119" t="s">
        <v>67</v>
      </c>
      <c r="F11" s="73">
        <v>1</v>
      </c>
      <c r="G11" s="73">
        <v>1</v>
      </c>
      <c r="H11" s="73">
        <v>1</v>
      </c>
      <c r="I11" s="30">
        <v>1</v>
      </c>
      <c r="J11" s="52">
        <v>1</v>
      </c>
      <c r="K11" s="52">
        <v>1</v>
      </c>
      <c r="L11" s="77">
        <v>1</v>
      </c>
      <c r="M11" s="77">
        <v>1</v>
      </c>
      <c r="N11" s="77">
        <v>1</v>
      </c>
      <c r="O11" s="52">
        <v>1</v>
      </c>
      <c r="P11" s="52">
        <v>1</v>
      </c>
      <c r="Q11" s="52">
        <v>1</v>
      </c>
      <c r="R11" s="51">
        <f>SUM(F11:Q11)</f>
        <v>12</v>
      </c>
      <c r="S11" s="54">
        <v>2514.3678160899999</v>
      </c>
      <c r="T11" s="55">
        <f>R11*S11</f>
        <v>30172.413793079999</v>
      </c>
    </row>
    <row r="12" spans="2:25" s="44" customFormat="1" x14ac:dyDescent="0.2">
      <c r="B12" s="30"/>
      <c r="C12" s="30"/>
      <c r="D12" s="32"/>
      <c r="E12" s="33"/>
      <c r="F12" s="73"/>
      <c r="G12" s="73"/>
      <c r="H12" s="73"/>
      <c r="I12" s="30"/>
      <c r="J12" s="30"/>
      <c r="K12" s="56"/>
      <c r="L12" s="73"/>
      <c r="M12" s="73"/>
      <c r="N12" s="73"/>
      <c r="O12" s="30"/>
      <c r="P12" s="56"/>
      <c r="Q12" s="56"/>
      <c r="R12" s="30"/>
      <c r="S12" s="57"/>
      <c r="T12" s="58">
        <f>+R12*S12</f>
        <v>0</v>
      </c>
    </row>
    <row r="13" spans="2:25" s="44" customFormat="1" x14ac:dyDescent="0.2">
      <c r="B13" s="30"/>
      <c r="C13" s="30"/>
      <c r="D13" s="32"/>
      <c r="E13" s="33"/>
      <c r="F13" s="73"/>
      <c r="G13" s="73"/>
      <c r="H13" s="73"/>
      <c r="I13" s="30"/>
      <c r="J13" s="30"/>
      <c r="K13" s="56"/>
      <c r="L13" s="73"/>
      <c r="M13" s="73"/>
      <c r="N13" s="73"/>
      <c r="O13" s="30"/>
      <c r="P13" s="56"/>
      <c r="Q13" s="56"/>
      <c r="R13" s="30"/>
      <c r="S13" s="57"/>
      <c r="T13" s="58">
        <f t="shared" ref="T13:T22" si="0">+R13*S13</f>
        <v>0</v>
      </c>
    </row>
    <row r="14" spans="2:25" s="44" customFormat="1" x14ac:dyDescent="0.2">
      <c r="B14" s="30"/>
      <c r="C14" s="30"/>
      <c r="D14" s="32"/>
      <c r="E14" s="33"/>
      <c r="F14" s="73"/>
      <c r="G14" s="73"/>
      <c r="H14" s="73"/>
      <c r="I14" s="30"/>
      <c r="J14" s="30"/>
      <c r="K14" s="56"/>
      <c r="L14" s="73"/>
      <c r="M14" s="73"/>
      <c r="N14" s="73"/>
      <c r="O14" s="30"/>
      <c r="P14" s="56"/>
      <c r="Q14" s="56"/>
      <c r="R14" s="30"/>
      <c r="S14" s="57"/>
      <c r="T14" s="58">
        <f t="shared" si="0"/>
        <v>0</v>
      </c>
    </row>
    <row r="15" spans="2:25" s="44" customFormat="1" x14ac:dyDescent="0.2">
      <c r="B15" s="30"/>
      <c r="C15" s="30"/>
      <c r="D15" s="32"/>
      <c r="E15" s="33"/>
      <c r="F15" s="73"/>
      <c r="G15" s="73"/>
      <c r="H15" s="73"/>
      <c r="I15" s="30"/>
      <c r="J15" s="30"/>
      <c r="K15" s="56"/>
      <c r="L15" s="73"/>
      <c r="M15" s="73"/>
      <c r="N15" s="73"/>
      <c r="O15" s="30"/>
      <c r="P15" s="56"/>
      <c r="Q15" s="56"/>
      <c r="R15" s="30"/>
      <c r="S15" s="57"/>
      <c r="T15" s="58">
        <f t="shared" si="0"/>
        <v>0</v>
      </c>
    </row>
    <row r="16" spans="2:25" s="44" customFormat="1" x14ac:dyDescent="0.2">
      <c r="B16" s="30"/>
      <c r="C16" s="30"/>
      <c r="D16" s="32"/>
      <c r="E16" s="33"/>
      <c r="F16" s="73"/>
      <c r="G16" s="73"/>
      <c r="H16" s="73"/>
      <c r="I16" s="30"/>
      <c r="J16" s="30"/>
      <c r="K16" s="56"/>
      <c r="L16" s="73"/>
      <c r="M16" s="73"/>
      <c r="N16" s="73"/>
      <c r="O16" s="30"/>
      <c r="P16" s="56"/>
      <c r="Q16" s="56"/>
      <c r="R16" s="30"/>
      <c r="S16" s="57"/>
      <c r="T16" s="58">
        <f t="shared" si="0"/>
        <v>0</v>
      </c>
    </row>
    <row r="17" spans="2:20" s="44" customFormat="1" x14ac:dyDescent="0.2">
      <c r="B17" s="30"/>
      <c r="C17" s="30"/>
      <c r="D17" s="32"/>
      <c r="E17" s="33"/>
      <c r="F17" s="73"/>
      <c r="G17" s="73"/>
      <c r="H17" s="73"/>
      <c r="I17" s="30"/>
      <c r="J17" s="30"/>
      <c r="K17" s="56"/>
      <c r="L17" s="73"/>
      <c r="M17" s="73"/>
      <c r="N17" s="73"/>
      <c r="O17" s="30"/>
      <c r="P17" s="56"/>
      <c r="Q17" s="56"/>
      <c r="R17" s="30"/>
      <c r="S17" s="57"/>
      <c r="T17" s="58">
        <f t="shared" si="0"/>
        <v>0</v>
      </c>
    </row>
    <row r="18" spans="2:20" s="44" customFormat="1" x14ac:dyDescent="0.2">
      <c r="B18" s="30"/>
      <c r="C18" s="30"/>
      <c r="D18" s="32"/>
      <c r="E18" s="33"/>
      <c r="F18" s="73"/>
      <c r="G18" s="73"/>
      <c r="H18" s="73"/>
      <c r="I18" s="30"/>
      <c r="J18" s="30"/>
      <c r="K18" s="56"/>
      <c r="L18" s="73"/>
      <c r="M18" s="73"/>
      <c r="N18" s="73"/>
      <c r="O18" s="30"/>
      <c r="P18" s="56"/>
      <c r="Q18" s="56"/>
      <c r="R18" s="30"/>
      <c r="S18" s="57"/>
      <c r="T18" s="58">
        <f t="shared" si="0"/>
        <v>0</v>
      </c>
    </row>
    <row r="19" spans="2:20" s="44" customFormat="1" x14ac:dyDescent="0.2">
      <c r="B19" s="30"/>
      <c r="C19" s="30"/>
      <c r="D19" s="32"/>
      <c r="E19" s="33"/>
      <c r="F19" s="73"/>
      <c r="G19" s="73"/>
      <c r="H19" s="73"/>
      <c r="I19" s="30"/>
      <c r="J19" s="30"/>
      <c r="K19" s="56"/>
      <c r="L19" s="73"/>
      <c r="M19" s="73"/>
      <c r="N19" s="73"/>
      <c r="O19" s="30"/>
      <c r="P19" s="56"/>
      <c r="Q19" s="56"/>
      <c r="R19" s="30"/>
      <c r="S19" s="57"/>
      <c r="T19" s="58">
        <f t="shared" si="0"/>
        <v>0</v>
      </c>
    </row>
    <row r="20" spans="2:20" s="44" customFormat="1" x14ac:dyDescent="0.2">
      <c r="B20" s="30"/>
      <c r="C20" s="30"/>
      <c r="D20" s="32"/>
      <c r="E20" s="33"/>
      <c r="F20" s="73"/>
      <c r="G20" s="73"/>
      <c r="H20" s="73"/>
      <c r="I20" s="30"/>
      <c r="J20" s="30"/>
      <c r="K20" s="56"/>
      <c r="L20" s="73"/>
      <c r="M20" s="73"/>
      <c r="N20" s="73"/>
      <c r="O20" s="30"/>
      <c r="P20" s="56"/>
      <c r="Q20" s="56"/>
      <c r="R20" s="30"/>
      <c r="S20" s="57"/>
      <c r="T20" s="58">
        <f t="shared" si="0"/>
        <v>0</v>
      </c>
    </row>
    <row r="21" spans="2:20" s="44" customFormat="1" x14ac:dyDescent="0.2">
      <c r="B21" s="30"/>
      <c r="C21" s="30"/>
      <c r="D21" s="31"/>
      <c r="E21" s="33"/>
      <c r="F21" s="73"/>
      <c r="G21" s="73"/>
      <c r="H21" s="73"/>
      <c r="I21" s="30"/>
      <c r="J21" s="30"/>
      <c r="K21" s="56"/>
      <c r="L21" s="73"/>
      <c r="M21" s="73"/>
      <c r="N21" s="73"/>
      <c r="O21" s="30"/>
      <c r="P21" s="56"/>
      <c r="Q21" s="56"/>
      <c r="R21" s="30"/>
      <c r="S21" s="57"/>
      <c r="T21" s="58">
        <f t="shared" si="0"/>
        <v>0</v>
      </c>
    </row>
    <row r="22" spans="2:20" s="44" customFormat="1" x14ac:dyDescent="0.2">
      <c r="B22" s="30"/>
      <c r="C22" s="30"/>
      <c r="D22" s="31"/>
      <c r="E22" s="33"/>
      <c r="F22" s="73"/>
      <c r="G22" s="73"/>
      <c r="H22" s="73"/>
      <c r="I22" s="30"/>
      <c r="J22" s="30"/>
      <c r="K22" s="56"/>
      <c r="L22" s="73"/>
      <c r="M22" s="73"/>
      <c r="N22" s="73"/>
      <c r="O22" s="30"/>
      <c r="P22" s="56"/>
      <c r="Q22" s="56"/>
      <c r="R22" s="30"/>
      <c r="S22" s="57"/>
      <c r="T22" s="58">
        <f t="shared" si="0"/>
        <v>0</v>
      </c>
    </row>
    <row r="23" spans="2:20" s="44" customFormat="1" x14ac:dyDescent="0.2">
      <c r="B23" s="30"/>
      <c r="C23" s="30"/>
      <c r="D23" s="31"/>
      <c r="E23" s="33"/>
      <c r="F23" s="73"/>
      <c r="G23" s="73"/>
      <c r="H23" s="73"/>
      <c r="I23" s="30"/>
      <c r="J23" s="30"/>
      <c r="K23" s="56"/>
      <c r="L23" s="73"/>
      <c r="M23" s="73"/>
      <c r="N23" s="73"/>
      <c r="O23" s="30"/>
      <c r="P23" s="56"/>
      <c r="Q23" s="56"/>
      <c r="R23" s="30"/>
      <c r="S23" s="57"/>
      <c r="T23" s="58">
        <f t="shared" ref="T23:T24" si="1">+S23*R23</f>
        <v>0</v>
      </c>
    </row>
    <row r="24" spans="2:20" s="44" customFormat="1" x14ac:dyDescent="0.2">
      <c r="B24" s="30"/>
      <c r="C24" s="30"/>
      <c r="D24" s="32"/>
      <c r="E24" s="33"/>
      <c r="F24" s="73"/>
      <c r="G24" s="73"/>
      <c r="H24" s="73"/>
      <c r="I24" s="30"/>
      <c r="J24" s="30"/>
      <c r="K24" s="56"/>
      <c r="L24" s="73"/>
      <c r="M24" s="73"/>
      <c r="N24" s="73"/>
      <c r="O24" s="30"/>
      <c r="P24" s="56"/>
      <c r="Q24" s="56"/>
      <c r="R24" s="30"/>
      <c r="S24" s="57"/>
      <c r="T24" s="58">
        <f t="shared" si="1"/>
        <v>0</v>
      </c>
    </row>
    <row r="25" spans="2:20" x14ac:dyDescent="0.2">
      <c r="B25" s="30"/>
      <c r="C25" s="7"/>
      <c r="D25" s="32"/>
      <c r="E25" s="33"/>
      <c r="F25" s="82"/>
      <c r="G25" s="73"/>
      <c r="H25" s="82"/>
      <c r="I25" s="7"/>
      <c r="J25" s="7"/>
      <c r="K25" s="8"/>
      <c r="L25" s="82"/>
      <c r="M25" s="83"/>
      <c r="N25" s="82"/>
      <c r="O25" s="8"/>
      <c r="P25" s="8"/>
      <c r="Q25" s="8"/>
      <c r="R25" s="7"/>
      <c r="S25" s="9"/>
      <c r="T25" s="34"/>
    </row>
    <row r="26" spans="2:20" ht="13.5" thickBot="1" x14ac:dyDescent="0.25">
      <c r="B26" s="16"/>
      <c r="C26" s="17"/>
      <c r="D26" s="17"/>
      <c r="E26" s="17"/>
      <c r="F26" s="84"/>
      <c r="G26" s="85"/>
      <c r="H26" s="84"/>
      <c r="I26" s="17"/>
      <c r="J26" s="17"/>
      <c r="K26" s="18"/>
      <c r="L26" s="84"/>
      <c r="M26" s="85"/>
      <c r="N26" s="84"/>
      <c r="O26" s="18"/>
      <c r="P26" s="18"/>
      <c r="Q26" s="18"/>
      <c r="R26" s="17"/>
      <c r="S26" s="19"/>
      <c r="T26" s="20"/>
    </row>
    <row r="27" spans="2:20" x14ac:dyDescent="0.2">
      <c r="B27" s="13"/>
      <c r="C27" s="13"/>
      <c r="D27" s="1"/>
      <c r="E27" s="13"/>
      <c r="F27" s="1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1" t="s">
        <v>18</v>
      </c>
      <c r="T27" s="26">
        <f>+SUM(T11:T25)*0.16</f>
        <v>4827.5862068928</v>
      </c>
    </row>
    <row r="28" spans="2:20" x14ac:dyDescent="0.2">
      <c r="B28" s="13"/>
      <c r="C28" s="13"/>
      <c r="D28" s="1"/>
      <c r="E28" s="13"/>
      <c r="F28" s="1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27" t="s">
        <v>17</v>
      </c>
      <c r="T28" s="28">
        <f>SUM(T11:T27)</f>
        <v>34999.999999972802</v>
      </c>
    </row>
    <row r="29" spans="2:20" x14ac:dyDescent="0.2">
      <c r="B29" s="13"/>
      <c r="C29" s="13"/>
      <c r="D29" s="1"/>
      <c r="E29" s="13"/>
      <c r="F29" s="1"/>
      <c r="G29" s="1"/>
      <c r="H29" s="1"/>
      <c r="I29" s="13"/>
      <c r="J29" s="1"/>
      <c r="K29" s="1"/>
      <c r="L29" s="1"/>
      <c r="M29" s="1"/>
      <c r="N29" s="1"/>
      <c r="O29" s="1"/>
      <c r="P29" s="1"/>
      <c r="Q29" s="1"/>
      <c r="R29" s="1"/>
      <c r="S29" s="11"/>
      <c r="T29" s="11"/>
    </row>
    <row r="30" spans="2:20" x14ac:dyDescent="0.2">
      <c r="B30" s="1"/>
      <c r="C30" s="1"/>
      <c r="D30" s="1"/>
      <c r="E30" s="1"/>
      <c r="F30" s="1"/>
      <c r="G30" s="1"/>
      <c r="H30" s="1"/>
      <c r="I30" s="13"/>
      <c r="J30" s="1"/>
      <c r="K30" s="1"/>
      <c r="L30" s="1"/>
      <c r="M30" s="1"/>
      <c r="N30" s="1"/>
      <c r="O30" s="1"/>
      <c r="P30" s="1"/>
      <c r="Q30" s="1"/>
      <c r="R30" s="1"/>
      <c r="S30" s="1"/>
      <c r="T30" s="12"/>
    </row>
    <row r="31" spans="2:20" x14ac:dyDescent="0.2">
      <c r="B31" s="1"/>
      <c r="C31" s="1"/>
      <c r="D31" s="1"/>
      <c r="E31" s="1"/>
      <c r="F31" s="1"/>
      <c r="G31" s="1"/>
      <c r="H31" s="1"/>
      <c r="I31" s="13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2:20" x14ac:dyDescent="0.2">
      <c r="B32" s="29"/>
      <c r="C32" s="29"/>
      <c r="D32" s="29"/>
      <c r="E32" s="29"/>
      <c r="F32" s="29"/>
      <c r="G32" s="29"/>
      <c r="H32" s="29"/>
      <c r="I32" s="41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</row>
    <row r="33" spans="2:20" x14ac:dyDescent="0.2">
      <c r="B33" s="29"/>
      <c r="C33" s="29"/>
      <c r="D33" s="29"/>
      <c r="E33" s="29"/>
      <c r="F33" s="29"/>
      <c r="G33" s="29"/>
      <c r="H33" s="29"/>
      <c r="I33" s="41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8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3"/>
  <sheetViews>
    <sheetView zoomScale="115" zoomScaleNormal="115" workbookViewId="0">
      <selection activeCell="B2" sqref="B2:T29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5.85546875" bestFit="1" customWidth="1"/>
    <col min="20" max="20" width="13.85546875" customWidth="1"/>
  </cols>
  <sheetData>
    <row r="1" spans="2:25" s="2" customFormat="1" x14ac:dyDescent="0.2">
      <c r="C1" s="3"/>
      <c r="D1" s="4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13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11.25" x14ac:dyDescent="0.2">
      <c r="B8" s="173" t="s">
        <v>19</v>
      </c>
      <c r="C8" s="173"/>
      <c r="D8" s="10" t="s">
        <v>269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39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x14ac:dyDescent="0.2">
      <c r="B11" s="30">
        <v>1</v>
      </c>
      <c r="C11" s="30" t="s">
        <v>39</v>
      </c>
      <c r="D11" s="32" t="s">
        <v>270</v>
      </c>
      <c r="E11" s="119" t="s">
        <v>67</v>
      </c>
      <c r="F11" s="73">
        <v>1</v>
      </c>
      <c r="G11" s="73">
        <v>1</v>
      </c>
      <c r="H11" s="73">
        <v>1</v>
      </c>
      <c r="I11" s="30">
        <v>1</v>
      </c>
      <c r="J11" s="52">
        <v>1</v>
      </c>
      <c r="K11" s="52">
        <v>1</v>
      </c>
      <c r="L11" s="77">
        <v>1</v>
      </c>
      <c r="M11" s="77">
        <v>1</v>
      </c>
      <c r="N11" s="77">
        <v>1</v>
      </c>
      <c r="O11" s="52">
        <v>1</v>
      </c>
      <c r="P11" s="52">
        <v>1</v>
      </c>
      <c r="Q11" s="52">
        <v>1</v>
      </c>
      <c r="R11" s="51">
        <f>SUM(F11:Q11)</f>
        <v>12</v>
      </c>
      <c r="S11" s="54">
        <v>8764.3678159999999</v>
      </c>
      <c r="T11" s="55">
        <f>R11*S11</f>
        <v>105172.41379200001</v>
      </c>
    </row>
    <row r="12" spans="2:25" s="44" customFormat="1" x14ac:dyDescent="0.2">
      <c r="B12" s="30"/>
      <c r="C12" s="30"/>
      <c r="D12" s="32"/>
      <c r="E12" s="33"/>
      <c r="F12" s="73"/>
      <c r="G12" s="73"/>
      <c r="H12" s="73"/>
      <c r="I12" s="30"/>
      <c r="J12" s="30"/>
      <c r="K12" s="56"/>
      <c r="L12" s="73"/>
      <c r="M12" s="73"/>
      <c r="N12" s="73"/>
      <c r="O12" s="30"/>
      <c r="P12" s="56"/>
      <c r="Q12" s="56"/>
      <c r="R12" s="30"/>
      <c r="S12" s="57"/>
      <c r="T12" s="58">
        <f>+R12*S12</f>
        <v>0</v>
      </c>
    </row>
    <row r="13" spans="2:25" s="44" customFormat="1" x14ac:dyDescent="0.2">
      <c r="B13" s="30"/>
      <c r="C13" s="30"/>
      <c r="D13" s="32"/>
      <c r="E13" s="33"/>
      <c r="F13" s="73"/>
      <c r="G13" s="73"/>
      <c r="H13" s="73"/>
      <c r="I13" s="30"/>
      <c r="J13" s="30"/>
      <c r="K13" s="56"/>
      <c r="L13" s="73"/>
      <c r="M13" s="73"/>
      <c r="N13" s="73"/>
      <c r="O13" s="30"/>
      <c r="P13" s="56"/>
      <c r="Q13" s="56"/>
      <c r="R13" s="30"/>
      <c r="S13" s="57"/>
      <c r="T13" s="58">
        <f t="shared" ref="T13:T22" si="0">+R13*S13</f>
        <v>0</v>
      </c>
    </row>
    <row r="14" spans="2:25" s="44" customFormat="1" x14ac:dyDescent="0.2">
      <c r="B14" s="30"/>
      <c r="C14" s="30"/>
      <c r="D14" s="32"/>
      <c r="E14" s="33"/>
      <c r="F14" s="73"/>
      <c r="G14" s="73"/>
      <c r="H14" s="73"/>
      <c r="I14" s="30"/>
      <c r="J14" s="30"/>
      <c r="K14" s="56"/>
      <c r="L14" s="73"/>
      <c r="M14" s="73"/>
      <c r="N14" s="73"/>
      <c r="O14" s="30"/>
      <c r="P14" s="56"/>
      <c r="Q14" s="56"/>
      <c r="R14" s="30"/>
      <c r="S14" s="57"/>
      <c r="T14" s="58">
        <f t="shared" si="0"/>
        <v>0</v>
      </c>
    </row>
    <row r="15" spans="2:25" s="44" customFormat="1" x14ac:dyDescent="0.2">
      <c r="B15" s="30"/>
      <c r="C15" s="30"/>
      <c r="D15" s="32"/>
      <c r="E15" s="33"/>
      <c r="F15" s="73"/>
      <c r="G15" s="73"/>
      <c r="H15" s="73"/>
      <c r="I15" s="30"/>
      <c r="J15" s="30"/>
      <c r="K15" s="56"/>
      <c r="L15" s="73"/>
      <c r="M15" s="73"/>
      <c r="N15" s="73"/>
      <c r="O15" s="30"/>
      <c r="P15" s="56"/>
      <c r="Q15" s="56"/>
      <c r="R15" s="30"/>
      <c r="S15" s="57"/>
      <c r="T15" s="58">
        <f t="shared" si="0"/>
        <v>0</v>
      </c>
    </row>
    <row r="16" spans="2:25" s="44" customFormat="1" x14ac:dyDescent="0.2">
      <c r="B16" s="30"/>
      <c r="C16" s="30"/>
      <c r="D16" s="32"/>
      <c r="E16" s="33"/>
      <c r="F16" s="73"/>
      <c r="G16" s="73"/>
      <c r="H16" s="73"/>
      <c r="I16" s="30"/>
      <c r="J16" s="30"/>
      <c r="K16" s="56"/>
      <c r="L16" s="73"/>
      <c r="M16" s="73"/>
      <c r="N16" s="73"/>
      <c r="O16" s="30"/>
      <c r="P16" s="56"/>
      <c r="Q16" s="56"/>
      <c r="R16" s="30"/>
      <c r="S16" s="57"/>
      <c r="T16" s="58">
        <f t="shared" si="0"/>
        <v>0</v>
      </c>
    </row>
    <row r="17" spans="2:20" s="44" customFormat="1" x14ac:dyDescent="0.2">
      <c r="B17" s="30"/>
      <c r="C17" s="30"/>
      <c r="D17" s="32"/>
      <c r="E17" s="33"/>
      <c r="F17" s="73"/>
      <c r="G17" s="73"/>
      <c r="H17" s="73"/>
      <c r="I17" s="30"/>
      <c r="J17" s="30"/>
      <c r="K17" s="56"/>
      <c r="L17" s="73"/>
      <c r="M17" s="73"/>
      <c r="N17" s="73"/>
      <c r="O17" s="30"/>
      <c r="P17" s="56"/>
      <c r="Q17" s="56"/>
      <c r="R17" s="30"/>
      <c r="S17" s="57"/>
      <c r="T17" s="58">
        <f t="shared" si="0"/>
        <v>0</v>
      </c>
    </row>
    <row r="18" spans="2:20" s="44" customFormat="1" x14ac:dyDescent="0.2">
      <c r="B18" s="30"/>
      <c r="C18" s="30"/>
      <c r="D18" s="32"/>
      <c r="E18" s="33"/>
      <c r="F18" s="73"/>
      <c r="G18" s="73"/>
      <c r="H18" s="73"/>
      <c r="I18" s="30"/>
      <c r="J18" s="30"/>
      <c r="K18" s="56"/>
      <c r="L18" s="73"/>
      <c r="M18" s="73"/>
      <c r="N18" s="73"/>
      <c r="O18" s="30"/>
      <c r="P18" s="56"/>
      <c r="Q18" s="56"/>
      <c r="R18" s="30"/>
      <c r="S18" s="57"/>
      <c r="T18" s="58">
        <f t="shared" si="0"/>
        <v>0</v>
      </c>
    </row>
    <row r="19" spans="2:20" s="44" customFormat="1" x14ac:dyDescent="0.2">
      <c r="B19" s="30"/>
      <c r="C19" s="30"/>
      <c r="D19" s="32"/>
      <c r="E19" s="33"/>
      <c r="F19" s="73"/>
      <c r="G19" s="73"/>
      <c r="H19" s="73"/>
      <c r="I19" s="30"/>
      <c r="J19" s="30"/>
      <c r="K19" s="56"/>
      <c r="L19" s="73"/>
      <c r="M19" s="73"/>
      <c r="N19" s="73"/>
      <c r="O19" s="30"/>
      <c r="P19" s="56"/>
      <c r="Q19" s="56"/>
      <c r="R19" s="30"/>
      <c r="S19" s="57"/>
      <c r="T19" s="58">
        <f t="shared" si="0"/>
        <v>0</v>
      </c>
    </row>
    <row r="20" spans="2:20" s="44" customFormat="1" x14ac:dyDescent="0.2">
      <c r="B20" s="30"/>
      <c r="C20" s="30"/>
      <c r="D20" s="32"/>
      <c r="E20" s="33"/>
      <c r="F20" s="73"/>
      <c r="G20" s="73"/>
      <c r="H20" s="73"/>
      <c r="I20" s="30"/>
      <c r="J20" s="30"/>
      <c r="K20" s="56"/>
      <c r="L20" s="73"/>
      <c r="M20" s="73"/>
      <c r="N20" s="73"/>
      <c r="O20" s="30"/>
      <c r="P20" s="56"/>
      <c r="Q20" s="56"/>
      <c r="R20" s="30"/>
      <c r="S20" s="57"/>
      <c r="T20" s="58">
        <f t="shared" si="0"/>
        <v>0</v>
      </c>
    </row>
    <row r="21" spans="2:20" s="44" customFormat="1" x14ac:dyDescent="0.2">
      <c r="B21" s="30"/>
      <c r="C21" s="30"/>
      <c r="D21" s="31"/>
      <c r="E21" s="33"/>
      <c r="F21" s="73"/>
      <c r="G21" s="73"/>
      <c r="H21" s="73"/>
      <c r="I21" s="30"/>
      <c r="J21" s="30"/>
      <c r="K21" s="56"/>
      <c r="L21" s="73"/>
      <c r="M21" s="73"/>
      <c r="N21" s="73"/>
      <c r="O21" s="30"/>
      <c r="P21" s="56"/>
      <c r="Q21" s="56"/>
      <c r="R21" s="30"/>
      <c r="S21" s="57"/>
      <c r="T21" s="58">
        <f t="shared" si="0"/>
        <v>0</v>
      </c>
    </row>
    <row r="22" spans="2:20" s="44" customFormat="1" x14ac:dyDescent="0.2">
      <c r="B22" s="30"/>
      <c r="C22" s="30"/>
      <c r="D22" s="31"/>
      <c r="E22" s="33"/>
      <c r="F22" s="73"/>
      <c r="G22" s="73"/>
      <c r="H22" s="73"/>
      <c r="I22" s="30"/>
      <c r="J22" s="30"/>
      <c r="K22" s="56"/>
      <c r="L22" s="73"/>
      <c r="M22" s="73"/>
      <c r="N22" s="73"/>
      <c r="O22" s="30"/>
      <c r="P22" s="56"/>
      <c r="Q22" s="56"/>
      <c r="R22" s="30"/>
      <c r="S22" s="57"/>
      <c r="T22" s="58">
        <f t="shared" si="0"/>
        <v>0</v>
      </c>
    </row>
    <row r="23" spans="2:20" s="44" customFormat="1" x14ac:dyDescent="0.2">
      <c r="B23" s="30"/>
      <c r="C23" s="30"/>
      <c r="D23" s="31"/>
      <c r="E23" s="33"/>
      <c r="F23" s="73"/>
      <c r="G23" s="73"/>
      <c r="H23" s="73"/>
      <c r="I23" s="30"/>
      <c r="J23" s="30"/>
      <c r="K23" s="56"/>
      <c r="L23" s="73"/>
      <c r="M23" s="73"/>
      <c r="N23" s="73"/>
      <c r="O23" s="30"/>
      <c r="P23" s="56"/>
      <c r="Q23" s="56"/>
      <c r="R23" s="30"/>
      <c r="S23" s="57"/>
      <c r="T23" s="58">
        <f t="shared" ref="T23:T24" si="1">+S23*R23</f>
        <v>0</v>
      </c>
    </row>
    <row r="24" spans="2:20" s="44" customFormat="1" x14ac:dyDescent="0.2">
      <c r="B24" s="30"/>
      <c r="C24" s="30"/>
      <c r="D24" s="32"/>
      <c r="E24" s="33"/>
      <c r="F24" s="73"/>
      <c r="G24" s="73"/>
      <c r="H24" s="73"/>
      <c r="I24" s="30"/>
      <c r="J24" s="30"/>
      <c r="K24" s="56"/>
      <c r="L24" s="73"/>
      <c r="M24" s="73"/>
      <c r="N24" s="73"/>
      <c r="O24" s="30"/>
      <c r="P24" s="56"/>
      <c r="Q24" s="56"/>
      <c r="R24" s="30"/>
      <c r="S24" s="57"/>
      <c r="T24" s="58">
        <f t="shared" si="1"/>
        <v>0</v>
      </c>
    </row>
    <row r="25" spans="2:20" x14ac:dyDescent="0.2">
      <c r="B25" s="30"/>
      <c r="C25" s="7"/>
      <c r="D25" s="32"/>
      <c r="E25" s="33"/>
      <c r="F25" s="82"/>
      <c r="G25" s="73"/>
      <c r="H25" s="82"/>
      <c r="I25" s="7"/>
      <c r="J25" s="7"/>
      <c r="K25" s="8"/>
      <c r="L25" s="82"/>
      <c r="M25" s="83"/>
      <c r="N25" s="82"/>
      <c r="O25" s="8"/>
      <c r="P25" s="8"/>
      <c r="Q25" s="8"/>
      <c r="R25" s="7"/>
      <c r="S25" s="9"/>
      <c r="T25" s="34"/>
    </row>
    <row r="26" spans="2:20" ht="13.5" thickBot="1" x14ac:dyDescent="0.25">
      <c r="B26" s="16"/>
      <c r="C26" s="17"/>
      <c r="D26" s="17"/>
      <c r="E26" s="17"/>
      <c r="F26" s="84"/>
      <c r="G26" s="85"/>
      <c r="H26" s="84"/>
      <c r="I26" s="17"/>
      <c r="J26" s="17"/>
      <c r="K26" s="18"/>
      <c r="L26" s="84"/>
      <c r="M26" s="85"/>
      <c r="N26" s="84"/>
      <c r="O26" s="18"/>
      <c r="P26" s="18"/>
      <c r="Q26" s="18"/>
      <c r="R26" s="17"/>
      <c r="S26" s="19"/>
      <c r="T26" s="20"/>
    </row>
    <row r="27" spans="2:20" x14ac:dyDescent="0.2">
      <c r="B27" s="13"/>
      <c r="C27" s="13"/>
      <c r="D27" s="1"/>
      <c r="E27" s="13"/>
      <c r="F27" s="1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1" t="s">
        <v>18</v>
      </c>
      <c r="T27" s="26">
        <f>+SUM(T11:T25)*0.16</f>
        <v>16827.58620672</v>
      </c>
    </row>
    <row r="28" spans="2:20" x14ac:dyDescent="0.2">
      <c r="B28" s="13"/>
      <c r="C28" s="13"/>
      <c r="D28" s="1"/>
      <c r="E28" s="13"/>
      <c r="F28" s="1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27" t="s">
        <v>17</v>
      </c>
      <c r="T28" s="28">
        <f>SUM(T11:T27)</f>
        <v>121999.99999872001</v>
      </c>
    </row>
    <row r="29" spans="2:20" x14ac:dyDescent="0.2">
      <c r="B29" s="13"/>
      <c r="C29" s="13"/>
      <c r="D29" s="1"/>
      <c r="E29" s="13"/>
      <c r="F29" s="1"/>
      <c r="G29" s="1"/>
      <c r="H29" s="1"/>
      <c r="I29" s="13"/>
      <c r="J29" s="1"/>
      <c r="K29" s="1"/>
      <c r="L29" s="1"/>
      <c r="M29" s="1"/>
      <c r="N29" s="1"/>
      <c r="O29" s="1"/>
      <c r="P29" s="1"/>
      <c r="Q29" s="1"/>
      <c r="R29" s="1"/>
      <c r="S29" s="11"/>
      <c r="T29" s="11"/>
    </row>
    <row r="30" spans="2:20" x14ac:dyDescent="0.2">
      <c r="B30" s="1"/>
      <c r="C30" s="1"/>
      <c r="D30" s="1"/>
      <c r="E30" s="1"/>
      <c r="F30" s="1"/>
      <c r="G30" s="1"/>
      <c r="H30" s="1"/>
      <c r="I30" s="13"/>
      <c r="J30" s="1"/>
      <c r="K30" s="1"/>
      <c r="L30" s="1"/>
      <c r="M30" s="1"/>
      <c r="N30" s="1"/>
      <c r="O30" s="1"/>
      <c r="P30" s="1"/>
      <c r="Q30" s="1"/>
      <c r="R30" s="1"/>
      <c r="S30" s="1"/>
      <c r="T30" s="12"/>
    </row>
    <row r="31" spans="2:20" x14ac:dyDescent="0.2">
      <c r="B31" s="1"/>
      <c r="C31" s="1"/>
      <c r="D31" s="1"/>
      <c r="E31" s="1"/>
      <c r="F31" s="1"/>
      <c r="G31" s="1"/>
      <c r="H31" s="1"/>
      <c r="I31" s="13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2:20" x14ac:dyDescent="0.2">
      <c r="B32" s="29"/>
      <c r="C32" s="29"/>
      <c r="D32" s="29"/>
      <c r="E32" s="29"/>
      <c r="F32" s="29"/>
      <c r="G32" s="29"/>
      <c r="H32" s="29"/>
      <c r="I32" s="41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</row>
    <row r="33" spans="2:20" x14ac:dyDescent="0.2">
      <c r="B33" s="29"/>
      <c r="C33" s="29"/>
      <c r="D33" s="29"/>
      <c r="E33" s="29"/>
      <c r="F33" s="29"/>
      <c r="G33" s="29"/>
      <c r="H33" s="29"/>
      <c r="I33" s="41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8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3"/>
  <sheetViews>
    <sheetView zoomScale="115" zoomScaleNormal="115" workbookViewId="0">
      <selection activeCell="B2" sqref="B2:T29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5.85546875" bestFit="1" customWidth="1"/>
    <col min="20" max="20" width="13.85546875" customWidth="1"/>
  </cols>
  <sheetData>
    <row r="1" spans="2:25" s="2" customFormat="1" x14ac:dyDescent="0.2">
      <c r="C1" s="3"/>
      <c r="D1" s="4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13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11.25" x14ac:dyDescent="0.2">
      <c r="B8" s="173" t="s">
        <v>19</v>
      </c>
      <c r="C8" s="173"/>
      <c r="D8" s="10" t="s">
        <v>271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39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x14ac:dyDescent="0.2">
      <c r="B11" s="30">
        <v>1</v>
      </c>
      <c r="C11" s="30" t="s">
        <v>39</v>
      </c>
      <c r="D11" s="32" t="s">
        <v>272</v>
      </c>
      <c r="E11" s="119" t="s">
        <v>67</v>
      </c>
      <c r="F11" s="73">
        <v>1</v>
      </c>
      <c r="G11" s="73">
        <v>1</v>
      </c>
      <c r="H11" s="73">
        <v>1</v>
      </c>
      <c r="I11" s="30">
        <v>1</v>
      </c>
      <c r="J11" s="52">
        <v>1</v>
      </c>
      <c r="K11" s="52">
        <v>1</v>
      </c>
      <c r="L11" s="77">
        <v>1</v>
      </c>
      <c r="M11" s="77">
        <v>1</v>
      </c>
      <c r="N11" s="77">
        <v>1</v>
      </c>
      <c r="O11" s="52">
        <v>1</v>
      </c>
      <c r="P11" s="52">
        <v>1</v>
      </c>
      <c r="Q11" s="52">
        <v>1</v>
      </c>
      <c r="R11" s="51">
        <f>SUM(F11:Q11)</f>
        <v>12</v>
      </c>
      <c r="S11" s="54">
        <v>1329.0229885000001</v>
      </c>
      <c r="T11" s="55">
        <f>R11*S11</f>
        <v>15948.275862000002</v>
      </c>
    </row>
    <row r="12" spans="2:25" s="44" customFormat="1" x14ac:dyDescent="0.2">
      <c r="B12" s="30"/>
      <c r="C12" s="30"/>
      <c r="D12" s="32"/>
      <c r="E12" s="33"/>
      <c r="F12" s="73"/>
      <c r="G12" s="73"/>
      <c r="H12" s="73"/>
      <c r="I12" s="30"/>
      <c r="J12" s="30"/>
      <c r="K12" s="56"/>
      <c r="L12" s="73"/>
      <c r="M12" s="73"/>
      <c r="N12" s="73"/>
      <c r="O12" s="30"/>
      <c r="P12" s="56"/>
      <c r="Q12" s="56"/>
      <c r="R12" s="30"/>
      <c r="S12" s="57"/>
      <c r="T12" s="58">
        <f>+R12*S12</f>
        <v>0</v>
      </c>
    </row>
    <row r="13" spans="2:25" s="44" customFormat="1" x14ac:dyDescent="0.2">
      <c r="B13" s="30"/>
      <c r="C13" s="30"/>
      <c r="D13" s="32"/>
      <c r="E13" s="33"/>
      <c r="F13" s="73"/>
      <c r="G13" s="73"/>
      <c r="H13" s="73"/>
      <c r="I13" s="30"/>
      <c r="J13" s="30"/>
      <c r="K13" s="56"/>
      <c r="L13" s="73"/>
      <c r="M13" s="73"/>
      <c r="N13" s="73"/>
      <c r="O13" s="30"/>
      <c r="P13" s="56"/>
      <c r="Q13" s="56"/>
      <c r="R13" s="30"/>
      <c r="S13" s="57"/>
      <c r="T13" s="58">
        <f t="shared" ref="T13:T22" si="0">+R13*S13</f>
        <v>0</v>
      </c>
    </row>
    <row r="14" spans="2:25" s="44" customFormat="1" x14ac:dyDescent="0.2">
      <c r="B14" s="30"/>
      <c r="C14" s="30"/>
      <c r="D14" s="32"/>
      <c r="E14" s="33"/>
      <c r="F14" s="73"/>
      <c r="G14" s="73"/>
      <c r="H14" s="73"/>
      <c r="I14" s="30"/>
      <c r="J14" s="30"/>
      <c r="K14" s="56"/>
      <c r="L14" s="73"/>
      <c r="M14" s="73"/>
      <c r="N14" s="73"/>
      <c r="O14" s="30"/>
      <c r="P14" s="56"/>
      <c r="Q14" s="56"/>
      <c r="R14" s="30"/>
      <c r="S14" s="57"/>
      <c r="T14" s="58">
        <f t="shared" si="0"/>
        <v>0</v>
      </c>
    </row>
    <row r="15" spans="2:25" s="44" customFormat="1" x14ac:dyDescent="0.2">
      <c r="B15" s="30"/>
      <c r="C15" s="30"/>
      <c r="D15" s="32"/>
      <c r="E15" s="33"/>
      <c r="F15" s="73"/>
      <c r="G15" s="73"/>
      <c r="H15" s="73"/>
      <c r="I15" s="30"/>
      <c r="J15" s="30"/>
      <c r="K15" s="56"/>
      <c r="L15" s="73"/>
      <c r="M15" s="73"/>
      <c r="N15" s="73"/>
      <c r="O15" s="30"/>
      <c r="P15" s="56"/>
      <c r="Q15" s="56"/>
      <c r="R15" s="30"/>
      <c r="S15" s="57"/>
      <c r="T15" s="58">
        <f t="shared" si="0"/>
        <v>0</v>
      </c>
    </row>
    <row r="16" spans="2:25" s="44" customFormat="1" x14ac:dyDescent="0.2">
      <c r="B16" s="30"/>
      <c r="C16" s="30"/>
      <c r="D16" s="32"/>
      <c r="E16" s="33"/>
      <c r="F16" s="73"/>
      <c r="G16" s="73"/>
      <c r="H16" s="73"/>
      <c r="I16" s="30"/>
      <c r="J16" s="30"/>
      <c r="K16" s="56"/>
      <c r="L16" s="73"/>
      <c r="M16" s="73"/>
      <c r="N16" s="73"/>
      <c r="O16" s="30"/>
      <c r="P16" s="56"/>
      <c r="Q16" s="56"/>
      <c r="R16" s="30"/>
      <c r="S16" s="57"/>
      <c r="T16" s="58">
        <f t="shared" si="0"/>
        <v>0</v>
      </c>
    </row>
    <row r="17" spans="2:20" s="44" customFormat="1" x14ac:dyDescent="0.2">
      <c r="B17" s="30"/>
      <c r="C17" s="30"/>
      <c r="D17" s="32"/>
      <c r="E17" s="33"/>
      <c r="F17" s="73"/>
      <c r="G17" s="73"/>
      <c r="H17" s="73"/>
      <c r="I17" s="30"/>
      <c r="J17" s="30"/>
      <c r="K17" s="56"/>
      <c r="L17" s="73"/>
      <c r="M17" s="73"/>
      <c r="N17" s="73"/>
      <c r="O17" s="30"/>
      <c r="P17" s="56"/>
      <c r="Q17" s="56"/>
      <c r="R17" s="30"/>
      <c r="S17" s="57"/>
      <c r="T17" s="58">
        <f t="shared" si="0"/>
        <v>0</v>
      </c>
    </row>
    <row r="18" spans="2:20" s="44" customFormat="1" x14ac:dyDescent="0.2">
      <c r="B18" s="30"/>
      <c r="C18" s="30"/>
      <c r="D18" s="32"/>
      <c r="E18" s="33"/>
      <c r="F18" s="73"/>
      <c r="G18" s="73"/>
      <c r="H18" s="73"/>
      <c r="I18" s="30"/>
      <c r="J18" s="30"/>
      <c r="K18" s="56"/>
      <c r="L18" s="73"/>
      <c r="M18" s="73"/>
      <c r="N18" s="73"/>
      <c r="O18" s="30"/>
      <c r="P18" s="56"/>
      <c r="Q18" s="56"/>
      <c r="R18" s="30"/>
      <c r="S18" s="57"/>
      <c r="T18" s="58">
        <f t="shared" si="0"/>
        <v>0</v>
      </c>
    </row>
    <row r="19" spans="2:20" s="44" customFormat="1" x14ac:dyDescent="0.2">
      <c r="B19" s="30"/>
      <c r="C19" s="30"/>
      <c r="D19" s="32"/>
      <c r="E19" s="33"/>
      <c r="F19" s="73"/>
      <c r="G19" s="73"/>
      <c r="H19" s="73"/>
      <c r="I19" s="30"/>
      <c r="J19" s="30"/>
      <c r="K19" s="56"/>
      <c r="L19" s="73"/>
      <c r="M19" s="73"/>
      <c r="N19" s="73"/>
      <c r="O19" s="30"/>
      <c r="P19" s="56"/>
      <c r="Q19" s="56"/>
      <c r="R19" s="30"/>
      <c r="S19" s="57"/>
      <c r="T19" s="58">
        <f t="shared" si="0"/>
        <v>0</v>
      </c>
    </row>
    <row r="20" spans="2:20" s="44" customFormat="1" x14ac:dyDescent="0.2">
      <c r="B20" s="30"/>
      <c r="C20" s="30"/>
      <c r="D20" s="32"/>
      <c r="E20" s="33"/>
      <c r="F20" s="73"/>
      <c r="G20" s="73"/>
      <c r="H20" s="73"/>
      <c r="I20" s="30"/>
      <c r="J20" s="30"/>
      <c r="K20" s="56"/>
      <c r="L20" s="73"/>
      <c r="M20" s="73"/>
      <c r="N20" s="73"/>
      <c r="O20" s="30"/>
      <c r="P20" s="56"/>
      <c r="Q20" s="56"/>
      <c r="R20" s="30"/>
      <c r="S20" s="57"/>
      <c r="T20" s="58">
        <f t="shared" si="0"/>
        <v>0</v>
      </c>
    </row>
    <row r="21" spans="2:20" s="44" customFormat="1" x14ac:dyDescent="0.2">
      <c r="B21" s="30"/>
      <c r="C21" s="30"/>
      <c r="D21" s="31"/>
      <c r="E21" s="33"/>
      <c r="F21" s="73"/>
      <c r="G21" s="73"/>
      <c r="H21" s="73"/>
      <c r="I21" s="30"/>
      <c r="J21" s="30"/>
      <c r="K21" s="56"/>
      <c r="L21" s="73"/>
      <c r="M21" s="73"/>
      <c r="N21" s="73"/>
      <c r="O21" s="30"/>
      <c r="P21" s="56"/>
      <c r="Q21" s="56"/>
      <c r="R21" s="30"/>
      <c r="S21" s="57"/>
      <c r="T21" s="58">
        <f t="shared" si="0"/>
        <v>0</v>
      </c>
    </row>
    <row r="22" spans="2:20" s="44" customFormat="1" x14ac:dyDescent="0.2">
      <c r="B22" s="30"/>
      <c r="C22" s="30"/>
      <c r="D22" s="31"/>
      <c r="E22" s="33"/>
      <c r="F22" s="73"/>
      <c r="G22" s="73"/>
      <c r="H22" s="73"/>
      <c r="I22" s="30"/>
      <c r="J22" s="30"/>
      <c r="K22" s="56"/>
      <c r="L22" s="73"/>
      <c r="M22" s="73"/>
      <c r="N22" s="73"/>
      <c r="O22" s="30"/>
      <c r="P22" s="56"/>
      <c r="Q22" s="56"/>
      <c r="R22" s="30"/>
      <c r="S22" s="57"/>
      <c r="T22" s="58">
        <f t="shared" si="0"/>
        <v>0</v>
      </c>
    </row>
    <row r="23" spans="2:20" s="44" customFormat="1" x14ac:dyDescent="0.2">
      <c r="B23" s="30"/>
      <c r="C23" s="30"/>
      <c r="D23" s="31"/>
      <c r="E23" s="33"/>
      <c r="F23" s="73"/>
      <c r="G23" s="73"/>
      <c r="H23" s="73"/>
      <c r="I23" s="30"/>
      <c r="J23" s="30"/>
      <c r="K23" s="56"/>
      <c r="L23" s="73"/>
      <c r="M23" s="73"/>
      <c r="N23" s="73"/>
      <c r="O23" s="30"/>
      <c r="P23" s="56"/>
      <c r="Q23" s="56"/>
      <c r="R23" s="30"/>
      <c r="S23" s="57"/>
      <c r="T23" s="58">
        <f t="shared" ref="T23:T24" si="1">+S23*R23</f>
        <v>0</v>
      </c>
    </row>
    <row r="24" spans="2:20" s="44" customFormat="1" x14ac:dyDescent="0.2">
      <c r="B24" s="30"/>
      <c r="C24" s="30"/>
      <c r="D24" s="32"/>
      <c r="E24" s="33"/>
      <c r="F24" s="73"/>
      <c r="G24" s="73"/>
      <c r="H24" s="73"/>
      <c r="I24" s="30"/>
      <c r="J24" s="30"/>
      <c r="K24" s="56"/>
      <c r="L24" s="73"/>
      <c r="M24" s="73"/>
      <c r="N24" s="73"/>
      <c r="O24" s="30"/>
      <c r="P24" s="56"/>
      <c r="Q24" s="56"/>
      <c r="R24" s="30"/>
      <c r="S24" s="57"/>
      <c r="T24" s="58">
        <f t="shared" si="1"/>
        <v>0</v>
      </c>
    </row>
    <row r="25" spans="2:20" x14ac:dyDescent="0.2">
      <c r="B25" s="30"/>
      <c r="C25" s="7"/>
      <c r="D25" s="32"/>
      <c r="E25" s="33"/>
      <c r="F25" s="82"/>
      <c r="G25" s="73"/>
      <c r="H25" s="82"/>
      <c r="I25" s="7"/>
      <c r="J25" s="7"/>
      <c r="K25" s="8"/>
      <c r="L25" s="82"/>
      <c r="M25" s="83"/>
      <c r="N25" s="82"/>
      <c r="O25" s="8"/>
      <c r="P25" s="8"/>
      <c r="Q25" s="8"/>
      <c r="R25" s="7"/>
      <c r="S25" s="9"/>
      <c r="T25" s="34"/>
    </row>
    <row r="26" spans="2:20" ht="13.5" thickBot="1" x14ac:dyDescent="0.25">
      <c r="B26" s="16"/>
      <c r="C26" s="17"/>
      <c r="D26" s="17"/>
      <c r="E26" s="17"/>
      <c r="F26" s="84"/>
      <c r="G26" s="85"/>
      <c r="H26" s="84"/>
      <c r="I26" s="17"/>
      <c r="J26" s="17"/>
      <c r="K26" s="18"/>
      <c r="L26" s="84"/>
      <c r="M26" s="85"/>
      <c r="N26" s="84"/>
      <c r="O26" s="18"/>
      <c r="P26" s="18"/>
      <c r="Q26" s="18"/>
      <c r="R26" s="17"/>
      <c r="S26" s="19"/>
      <c r="T26" s="20"/>
    </row>
    <row r="27" spans="2:20" x14ac:dyDescent="0.2">
      <c r="B27" s="13"/>
      <c r="C27" s="13"/>
      <c r="D27" s="1"/>
      <c r="E27" s="13"/>
      <c r="F27" s="1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1" t="s">
        <v>18</v>
      </c>
      <c r="T27" s="26">
        <f>+SUM(T11:T25)*0.16</f>
        <v>2551.7241379200004</v>
      </c>
    </row>
    <row r="28" spans="2:20" x14ac:dyDescent="0.2">
      <c r="B28" s="13"/>
      <c r="C28" s="13"/>
      <c r="D28" s="1"/>
      <c r="E28" s="13"/>
      <c r="F28" s="1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27" t="s">
        <v>17</v>
      </c>
      <c r="T28" s="28">
        <f>SUM(T11:T27)</f>
        <v>18499.999999920001</v>
      </c>
    </row>
    <row r="29" spans="2:20" x14ac:dyDescent="0.2">
      <c r="B29" s="13"/>
      <c r="C29" s="13"/>
      <c r="D29" s="1"/>
      <c r="E29" s="13"/>
      <c r="F29" s="1"/>
      <c r="G29" s="1"/>
      <c r="H29" s="1"/>
      <c r="I29" s="13"/>
      <c r="J29" s="1"/>
      <c r="K29" s="1"/>
      <c r="L29" s="1"/>
      <c r="M29" s="1"/>
      <c r="N29" s="1"/>
      <c r="O29" s="1"/>
      <c r="P29" s="1"/>
      <c r="Q29" s="1"/>
      <c r="R29" s="1"/>
      <c r="S29" s="11"/>
      <c r="T29" s="11"/>
    </row>
    <row r="30" spans="2:20" x14ac:dyDescent="0.2">
      <c r="B30" s="1"/>
      <c r="C30" s="1"/>
      <c r="D30" s="1"/>
      <c r="E30" s="1"/>
      <c r="F30" s="1"/>
      <c r="G30" s="1"/>
      <c r="H30" s="1"/>
      <c r="I30" s="13"/>
      <c r="J30" s="1"/>
      <c r="K30" s="1"/>
      <c r="L30" s="1"/>
      <c r="M30" s="1"/>
      <c r="N30" s="1"/>
      <c r="O30" s="1"/>
      <c r="P30" s="1"/>
      <c r="Q30" s="1"/>
      <c r="R30" s="1"/>
      <c r="S30" s="1"/>
      <c r="T30" s="12"/>
    </row>
    <row r="31" spans="2:20" x14ac:dyDescent="0.2">
      <c r="B31" s="1"/>
      <c r="C31" s="1"/>
      <c r="D31" s="1"/>
      <c r="E31" s="1"/>
      <c r="F31" s="1"/>
      <c r="G31" s="1"/>
      <c r="H31" s="1"/>
      <c r="I31" s="13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2:20" x14ac:dyDescent="0.2">
      <c r="B32" s="29"/>
      <c r="C32" s="29"/>
      <c r="D32" s="29"/>
      <c r="E32" s="29"/>
      <c r="F32" s="29"/>
      <c r="G32" s="29"/>
      <c r="H32" s="29"/>
      <c r="I32" s="41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</row>
    <row r="33" spans="2:20" x14ac:dyDescent="0.2">
      <c r="B33" s="29"/>
      <c r="C33" s="29"/>
      <c r="D33" s="29"/>
      <c r="E33" s="29"/>
      <c r="F33" s="29"/>
      <c r="G33" s="29"/>
      <c r="H33" s="29"/>
      <c r="I33" s="41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8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3"/>
  <sheetViews>
    <sheetView zoomScale="115" zoomScaleNormal="115" workbookViewId="0">
      <selection activeCell="B2" sqref="B2:T29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5.85546875" bestFit="1" customWidth="1"/>
    <col min="20" max="20" width="13.85546875" customWidth="1"/>
  </cols>
  <sheetData>
    <row r="1" spans="2:25" s="2" customFormat="1" x14ac:dyDescent="0.2">
      <c r="C1" s="3"/>
      <c r="D1" s="4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13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11.25" x14ac:dyDescent="0.2">
      <c r="B8" s="173" t="s">
        <v>19</v>
      </c>
      <c r="C8" s="173"/>
      <c r="D8" s="10" t="s">
        <v>107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39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x14ac:dyDescent="0.2">
      <c r="B11" s="30">
        <v>1</v>
      </c>
      <c r="C11" s="30" t="s">
        <v>39</v>
      </c>
      <c r="D11" s="32" t="s">
        <v>108</v>
      </c>
      <c r="E11" s="119" t="s">
        <v>67</v>
      </c>
      <c r="F11" s="73"/>
      <c r="G11" s="73">
        <v>1</v>
      </c>
      <c r="H11" s="73">
        <v>1</v>
      </c>
      <c r="I11" s="30"/>
      <c r="J11" s="52">
        <v>1</v>
      </c>
      <c r="K11" s="52">
        <v>1</v>
      </c>
      <c r="L11" s="77"/>
      <c r="M11" s="77"/>
      <c r="N11" s="77">
        <v>1</v>
      </c>
      <c r="O11" s="52">
        <v>1</v>
      </c>
      <c r="P11" s="52"/>
      <c r="Q11" s="53"/>
      <c r="R11" s="51">
        <f>SUM(F11:Q11)</f>
        <v>6</v>
      </c>
      <c r="S11" s="54"/>
      <c r="T11" s="55">
        <v>2155.1724100000001</v>
      </c>
    </row>
    <row r="12" spans="2:25" s="44" customFormat="1" x14ac:dyDescent="0.2">
      <c r="B12" s="30"/>
      <c r="C12" s="30"/>
      <c r="D12" s="32"/>
      <c r="E12" s="33"/>
      <c r="F12" s="73"/>
      <c r="G12" s="73"/>
      <c r="H12" s="73"/>
      <c r="I12" s="30"/>
      <c r="J12" s="30"/>
      <c r="K12" s="56"/>
      <c r="L12" s="73"/>
      <c r="M12" s="73"/>
      <c r="N12" s="73"/>
      <c r="O12" s="30"/>
      <c r="P12" s="56"/>
      <c r="Q12" s="56"/>
      <c r="R12" s="30"/>
      <c r="S12" s="57"/>
      <c r="T12" s="58">
        <f>+R12*S12</f>
        <v>0</v>
      </c>
    </row>
    <row r="13" spans="2:25" s="44" customFormat="1" x14ac:dyDescent="0.2">
      <c r="B13" s="30"/>
      <c r="C13" s="30"/>
      <c r="D13" s="32"/>
      <c r="E13" s="33"/>
      <c r="F13" s="73"/>
      <c r="G13" s="73"/>
      <c r="H13" s="73"/>
      <c r="I13" s="30"/>
      <c r="J13" s="30"/>
      <c r="K13" s="56"/>
      <c r="L13" s="73"/>
      <c r="M13" s="73"/>
      <c r="N13" s="73"/>
      <c r="O13" s="30"/>
      <c r="P13" s="56"/>
      <c r="Q13" s="56"/>
      <c r="R13" s="30"/>
      <c r="S13" s="57"/>
      <c r="T13" s="58">
        <f t="shared" ref="T13:T22" si="0">+R13*S13</f>
        <v>0</v>
      </c>
    </row>
    <row r="14" spans="2:25" s="44" customFormat="1" x14ac:dyDescent="0.2">
      <c r="B14" s="30"/>
      <c r="C14" s="30"/>
      <c r="D14" s="32"/>
      <c r="E14" s="33"/>
      <c r="F14" s="73"/>
      <c r="G14" s="73"/>
      <c r="H14" s="73"/>
      <c r="I14" s="30"/>
      <c r="J14" s="30"/>
      <c r="K14" s="56"/>
      <c r="L14" s="73"/>
      <c r="M14" s="73"/>
      <c r="N14" s="73"/>
      <c r="O14" s="30"/>
      <c r="P14" s="56"/>
      <c r="Q14" s="56"/>
      <c r="R14" s="30"/>
      <c r="S14" s="57"/>
      <c r="T14" s="58">
        <f t="shared" si="0"/>
        <v>0</v>
      </c>
    </row>
    <row r="15" spans="2:25" s="44" customFormat="1" x14ac:dyDescent="0.2">
      <c r="B15" s="30"/>
      <c r="C15" s="30"/>
      <c r="D15" s="32"/>
      <c r="E15" s="33"/>
      <c r="F15" s="73"/>
      <c r="G15" s="73"/>
      <c r="H15" s="73"/>
      <c r="I15" s="30"/>
      <c r="J15" s="30"/>
      <c r="K15" s="56"/>
      <c r="L15" s="73"/>
      <c r="M15" s="73"/>
      <c r="N15" s="73"/>
      <c r="O15" s="30"/>
      <c r="P15" s="56"/>
      <c r="Q15" s="56"/>
      <c r="R15" s="30"/>
      <c r="S15" s="57"/>
      <c r="T15" s="58">
        <f t="shared" si="0"/>
        <v>0</v>
      </c>
    </row>
    <row r="16" spans="2:25" s="44" customFormat="1" x14ac:dyDescent="0.2">
      <c r="B16" s="30"/>
      <c r="C16" s="30"/>
      <c r="D16" s="32"/>
      <c r="E16" s="33"/>
      <c r="F16" s="73"/>
      <c r="G16" s="73"/>
      <c r="H16" s="73"/>
      <c r="I16" s="30"/>
      <c r="J16" s="30"/>
      <c r="K16" s="56"/>
      <c r="L16" s="73"/>
      <c r="M16" s="73"/>
      <c r="N16" s="73"/>
      <c r="O16" s="30"/>
      <c r="P16" s="56"/>
      <c r="Q16" s="56"/>
      <c r="R16" s="30"/>
      <c r="S16" s="57"/>
      <c r="T16" s="58">
        <f t="shared" si="0"/>
        <v>0</v>
      </c>
    </row>
    <row r="17" spans="2:20" s="44" customFormat="1" x14ac:dyDescent="0.2">
      <c r="B17" s="30"/>
      <c r="C17" s="30"/>
      <c r="D17" s="32"/>
      <c r="E17" s="33"/>
      <c r="F17" s="73"/>
      <c r="G17" s="73"/>
      <c r="H17" s="73"/>
      <c r="I17" s="30"/>
      <c r="J17" s="30"/>
      <c r="K17" s="56"/>
      <c r="L17" s="73"/>
      <c r="M17" s="73"/>
      <c r="N17" s="73"/>
      <c r="O17" s="30"/>
      <c r="P17" s="56"/>
      <c r="Q17" s="56"/>
      <c r="R17" s="30"/>
      <c r="S17" s="57"/>
      <c r="T17" s="58">
        <f t="shared" si="0"/>
        <v>0</v>
      </c>
    </row>
    <row r="18" spans="2:20" s="44" customFormat="1" x14ac:dyDescent="0.2">
      <c r="B18" s="30"/>
      <c r="C18" s="30"/>
      <c r="D18" s="32"/>
      <c r="E18" s="33"/>
      <c r="F18" s="73"/>
      <c r="G18" s="73"/>
      <c r="H18" s="73"/>
      <c r="I18" s="30"/>
      <c r="J18" s="30"/>
      <c r="K18" s="56"/>
      <c r="L18" s="73"/>
      <c r="M18" s="73"/>
      <c r="N18" s="73"/>
      <c r="O18" s="30"/>
      <c r="P18" s="56"/>
      <c r="Q18" s="56"/>
      <c r="R18" s="30"/>
      <c r="S18" s="57"/>
      <c r="T18" s="58">
        <f t="shared" si="0"/>
        <v>0</v>
      </c>
    </row>
    <row r="19" spans="2:20" s="44" customFormat="1" x14ac:dyDescent="0.2">
      <c r="B19" s="30"/>
      <c r="C19" s="30"/>
      <c r="D19" s="32"/>
      <c r="E19" s="33"/>
      <c r="F19" s="73"/>
      <c r="G19" s="73"/>
      <c r="H19" s="73"/>
      <c r="I19" s="30"/>
      <c r="J19" s="30"/>
      <c r="K19" s="56"/>
      <c r="L19" s="73"/>
      <c r="M19" s="73"/>
      <c r="N19" s="73"/>
      <c r="O19" s="30"/>
      <c r="P19" s="56"/>
      <c r="Q19" s="56"/>
      <c r="R19" s="30"/>
      <c r="S19" s="57"/>
      <c r="T19" s="58">
        <f t="shared" si="0"/>
        <v>0</v>
      </c>
    </row>
    <row r="20" spans="2:20" s="44" customFormat="1" x14ac:dyDescent="0.2">
      <c r="B20" s="30"/>
      <c r="C20" s="30"/>
      <c r="D20" s="32"/>
      <c r="E20" s="33"/>
      <c r="F20" s="73"/>
      <c r="G20" s="73"/>
      <c r="H20" s="73"/>
      <c r="I20" s="30"/>
      <c r="J20" s="30"/>
      <c r="K20" s="56"/>
      <c r="L20" s="73"/>
      <c r="M20" s="73"/>
      <c r="N20" s="73"/>
      <c r="O20" s="30"/>
      <c r="P20" s="56"/>
      <c r="Q20" s="56"/>
      <c r="R20" s="30"/>
      <c r="S20" s="57"/>
      <c r="T20" s="58">
        <f t="shared" si="0"/>
        <v>0</v>
      </c>
    </row>
    <row r="21" spans="2:20" s="44" customFormat="1" x14ac:dyDescent="0.2">
      <c r="B21" s="30"/>
      <c r="C21" s="30"/>
      <c r="D21" s="31"/>
      <c r="E21" s="33"/>
      <c r="F21" s="73"/>
      <c r="G21" s="73"/>
      <c r="H21" s="73"/>
      <c r="I21" s="30"/>
      <c r="J21" s="30"/>
      <c r="K21" s="56"/>
      <c r="L21" s="73"/>
      <c r="M21" s="73"/>
      <c r="N21" s="73"/>
      <c r="O21" s="30"/>
      <c r="P21" s="56"/>
      <c r="Q21" s="56"/>
      <c r="R21" s="30"/>
      <c r="S21" s="57"/>
      <c r="T21" s="58">
        <f t="shared" si="0"/>
        <v>0</v>
      </c>
    </row>
    <row r="22" spans="2:20" s="44" customFormat="1" x14ac:dyDescent="0.2">
      <c r="B22" s="30"/>
      <c r="C22" s="30"/>
      <c r="D22" s="31"/>
      <c r="E22" s="33"/>
      <c r="F22" s="73"/>
      <c r="G22" s="73"/>
      <c r="H22" s="73"/>
      <c r="I22" s="30"/>
      <c r="J22" s="30"/>
      <c r="K22" s="56"/>
      <c r="L22" s="73"/>
      <c r="M22" s="73"/>
      <c r="N22" s="73"/>
      <c r="O22" s="30"/>
      <c r="P22" s="56"/>
      <c r="Q22" s="56"/>
      <c r="R22" s="30"/>
      <c r="S22" s="57"/>
      <c r="T22" s="58">
        <f t="shared" si="0"/>
        <v>0</v>
      </c>
    </row>
    <row r="23" spans="2:20" s="44" customFormat="1" x14ac:dyDescent="0.2">
      <c r="B23" s="30"/>
      <c r="C23" s="30"/>
      <c r="D23" s="31"/>
      <c r="E23" s="33"/>
      <c r="F23" s="73"/>
      <c r="G23" s="73"/>
      <c r="H23" s="73"/>
      <c r="I23" s="30"/>
      <c r="J23" s="30"/>
      <c r="K23" s="56"/>
      <c r="L23" s="73"/>
      <c r="M23" s="73"/>
      <c r="N23" s="73"/>
      <c r="O23" s="30"/>
      <c r="P23" s="56"/>
      <c r="Q23" s="56"/>
      <c r="R23" s="30"/>
      <c r="S23" s="57"/>
      <c r="T23" s="58">
        <f t="shared" ref="T23:T24" si="1">+S23*R23</f>
        <v>0</v>
      </c>
    </row>
    <row r="24" spans="2:20" s="44" customFormat="1" x14ac:dyDescent="0.2">
      <c r="B24" s="30"/>
      <c r="C24" s="30"/>
      <c r="D24" s="32"/>
      <c r="E24" s="33"/>
      <c r="F24" s="73"/>
      <c r="G24" s="73"/>
      <c r="H24" s="73"/>
      <c r="I24" s="30"/>
      <c r="J24" s="30"/>
      <c r="K24" s="56"/>
      <c r="L24" s="73"/>
      <c r="M24" s="73"/>
      <c r="N24" s="73"/>
      <c r="O24" s="30"/>
      <c r="P24" s="56"/>
      <c r="Q24" s="56"/>
      <c r="R24" s="30"/>
      <c r="S24" s="57"/>
      <c r="T24" s="58">
        <f t="shared" si="1"/>
        <v>0</v>
      </c>
    </row>
    <row r="25" spans="2:20" x14ac:dyDescent="0.2">
      <c r="B25" s="30"/>
      <c r="C25" s="7"/>
      <c r="D25" s="32"/>
      <c r="E25" s="33"/>
      <c r="F25" s="82"/>
      <c r="G25" s="73"/>
      <c r="H25" s="82"/>
      <c r="I25" s="7"/>
      <c r="J25" s="7"/>
      <c r="K25" s="8"/>
      <c r="L25" s="82"/>
      <c r="M25" s="83"/>
      <c r="N25" s="82"/>
      <c r="O25" s="8"/>
      <c r="P25" s="8"/>
      <c r="Q25" s="8"/>
      <c r="R25" s="7"/>
      <c r="S25" s="9"/>
      <c r="T25" s="34"/>
    </row>
    <row r="26" spans="2:20" ht="13.5" thickBot="1" x14ac:dyDescent="0.25">
      <c r="B26" s="16"/>
      <c r="C26" s="17"/>
      <c r="D26" s="17"/>
      <c r="E26" s="17"/>
      <c r="F26" s="84"/>
      <c r="G26" s="85"/>
      <c r="H26" s="84"/>
      <c r="I26" s="17"/>
      <c r="J26" s="17"/>
      <c r="K26" s="18"/>
      <c r="L26" s="84"/>
      <c r="M26" s="85"/>
      <c r="N26" s="84"/>
      <c r="O26" s="18"/>
      <c r="P26" s="18"/>
      <c r="Q26" s="18"/>
      <c r="R26" s="17"/>
      <c r="S26" s="19"/>
      <c r="T26" s="20"/>
    </row>
    <row r="27" spans="2:20" x14ac:dyDescent="0.2">
      <c r="B27" s="13"/>
      <c r="C27" s="13"/>
      <c r="D27" s="1"/>
      <c r="E27" s="13"/>
      <c r="F27" s="1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1" t="s">
        <v>18</v>
      </c>
      <c r="T27" s="26">
        <f>+SUM(T11:T25)*0.16</f>
        <v>344.82758560000002</v>
      </c>
    </row>
    <row r="28" spans="2:20" x14ac:dyDescent="0.2">
      <c r="B28" s="13"/>
      <c r="C28" s="13"/>
      <c r="D28" s="1"/>
      <c r="E28" s="13"/>
      <c r="F28" s="1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27" t="s">
        <v>17</v>
      </c>
      <c r="T28" s="28">
        <f>SUM(T11:T27)</f>
        <v>2499.9999956000001</v>
      </c>
    </row>
    <row r="29" spans="2:20" x14ac:dyDescent="0.2">
      <c r="B29" s="13"/>
      <c r="C29" s="13"/>
      <c r="D29" s="1"/>
      <c r="E29" s="13"/>
      <c r="F29" s="1"/>
      <c r="G29" s="1"/>
      <c r="H29" s="1"/>
      <c r="I29" s="13"/>
      <c r="J29" s="1"/>
      <c r="K29" s="1"/>
      <c r="L29" s="1"/>
      <c r="M29" s="1"/>
      <c r="N29" s="1"/>
      <c r="O29" s="1"/>
      <c r="P29" s="1"/>
      <c r="Q29" s="1"/>
      <c r="R29" s="1"/>
      <c r="S29" s="11"/>
      <c r="T29" s="11"/>
    </row>
    <row r="30" spans="2:20" x14ac:dyDescent="0.2">
      <c r="B30" s="1"/>
      <c r="C30" s="1"/>
      <c r="D30" s="1"/>
      <c r="E30" s="1"/>
      <c r="F30" s="1"/>
      <c r="G30" s="1"/>
      <c r="H30" s="1"/>
      <c r="I30" s="13"/>
      <c r="J30" s="1"/>
      <c r="K30" s="1"/>
      <c r="L30" s="1"/>
      <c r="M30" s="1"/>
      <c r="N30" s="1"/>
      <c r="O30" s="1"/>
      <c r="P30" s="1"/>
      <c r="Q30" s="1"/>
      <c r="R30" s="1"/>
      <c r="S30" s="1"/>
      <c r="T30" s="12"/>
    </row>
    <row r="31" spans="2:20" x14ac:dyDescent="0.2">
      <c r="B31" s="1"/>
      <c r="C31" s="1"/>
      <c r="D31" s="1"/>
      <c r="E31" s="1"/>
      <c r="F31" s="1"/>
      <c r="G31" s="1"/>
      <c r="H31" s="1"/>
      <c r="I31" s="13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2:20" x14ac:dyDescent="0.2">
      <c r="B32" s="29"/>
      <c r="C32" s="29"/>
      <c r="D32" s="29"/>
      <c r="E32" s="29"/>
      <c r="F32" s="29"/>
      <c r="G32" s="29"/>
      <c r="H32" s="29"/>
      <c r="I32" s="41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</row>
    <row r="33" spans="2:20" x14ac:dyDescent="0.2">
      <c r="B33" s="29"/>
      <c r="C33" s="29"/>
      <c r="D33" s="29"/>
      <c r="E33" s="29"/>
      <c r="F33" s="29"/>
      <c r="G33" s="29"/>
      <c r="H33" s="29"/>
      <c r="I33" s="41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8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3"/>
  <sheetViews>
    <sheetView zoomScale="115" zoomScaleNormal="115" workbookViewId="0">
      <selection activeCell="B2" sqref="B2:T29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5.85546875" bestFit="1" customWidth="1"/>
    <col min="20" max="20" width="13.85546875" customWidth="1"/>
  </cols>
  <sheetData>
    <row r="1" spans="2:25" s="2" customFormat="1" x14ac:dyDescent="0.2">
      <c r="C1" s="3"/>
      <c r="D1" s="4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13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11.25" x14ac:dyDescent="0.2">
      <c r="B8" s="173" t="s">
        <v>19</v>
      </c>
      <c r="C8" s="173"/>
      <c r="D8" s="10" t="s">
        <v>103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39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x14ac:dyDescent="0.2">
      <c r="B11" s="30">
        <v>1</v>
      </c>
      <c r="C11" s="30" t="s">
        <v>39</v>
      </c>
      <c r="D11" s="32" t="s">
        <v>104</v>
      </c>
      <c r="E11" s="119" t="s">
        <v>67</v>
      </c>
      <c r="F11" s="73">
        <v>2</v>
      </c>
      <c r="G11" s="73">
        <v>2</v>
      </c>
      <c r="H11" s="73">
        <v>2</v>
      </c>
      <c r="I11" s="30">
        <v>2</v>
      </c>
      <c r="J11" s="52">
        <v>2</v>
      </c>
      <c r="K11" s="52">
        <v>2</v>
      </c>
      <c r="L11" s="77">
        <v>2</v>
      </c>
      <c r="M11" s="77">
        <v>2</v>
      </c>
      <c r="N11" s="77">
        <v>2</v>
      </c>
      <c r="O11" s="52">
        <v>2</v>
      </c>
      <c r="P11" s="52">
        <v>2</v>
      </c>
      <c r="Q11" s="52">
        <v>2</v>
      </c>
      <c r="R11" s="51">
        <f>SUM(F11:Q11)</f>
        <v>24</v>
      </c>
      <c r="S11" s="54">
        <v>813.577586</v>
      </c>
      <c r="T11" s="55">
        <f>+R11*S11</f>
        <v>19525.862064000001</v>
      </c>
    </row>
    <row r="12" spans="2:25" s="44" customFormat="1" x14ac:dyDescent="0.2">
      <c r="B12" s="30"/>
      <c r="C12" s="30"/>
      <c r="D12" s="32"/>
      <c r="E12" s="33"/>
      <c r="F12" s="73"/>
      <c r="G12" s="73"/>
      <c r="H12" s="73"/>
      <c r="I12" s="30"/>
      <c r="J12" s="30"/>
      <c r="K12" s="56"/>
      <c r="L12" s="73"/>
      <c r="M12" s="73"/>
      <c r="N12" s="73"/>
      <c r="O12" s="30"/>
      <c r="P12" s="56"/>
      <c r="Q12" s="56"/>
      <c r="R12" s="30"/>
      <c r="S12" s="57"/>
      <c r="T12" s="58">
        <f>+R12*S12</f>
        <v>0</v>
      </c>
    </row>
    <row r="13" spans="2:25" s="44" customFormat="1" x14ac:dyDescent="0.2">
      <c r="B13" s="30"/>
      <c r="C13" s="30"/>
      <c r="D13" s="32"/>
      <c r="E13" s="33"/>
      <c r="F13" s="73"/>
      <c r="G13" s="73"/>
      <c r="H13" s="73"/>
      <c r="I13" s="30"/>
      <c r="J13" s="30"/>
      <c r="K13" s="56"/>
      <c r="L13" s="73"/>
      <c r="M13" s="73"/>
      <c r="N13" s="73"/>
      <c r="O13" s="30"/>
      <c r="P13" s="56"/>
      <c r="Q13" s="56"/>
      <c r="R13" s="30"/>
      <c r="S13" s="57"/>
      <c r="T13" s="58">
        <f t="shared" ref="T13:T22" si="0">+R13*S13</f>
        <v>0</v>
      </c>
    </row>
    <row r="14" spans="2:25" s="44" customFormat="1" x14ac:dyDescent="0.2">
      <c r="B14" s="30"/>
      <c r="C14" s="30"/>
      <c r="D14" s="32"/>
      <c r="E14" s="33"/>
      <c r="F14" s="73"/>
      <c r="G14" s="73"/>
      <c r="H14" s="73"/>
      <c r="I14" s="30"/>
      <c r="J14" s="30"/>
      <c r="K14" s="56"/>
      <c r="L14" s="73"/>
      <c r="M14" s="73"/>
      <c r="N14" s="73"/>
      <c r="O14" s="30"/>
      <c r="P14" s="56"/>
      <c r="Q14" s="56"/>
      <c r="R14" s="30"/>
      <c r="S14" s="57"/>
      <c r="T14" s="58">
        <f t="shared" si="0"/>
        <v>0</v>
      </c>
    </row>
    <row r="15" spans="2:25" s="44" customFormat="1" x14ac:dyDescent="0.2">
      <c r="B15" s="30"/>
      <c r="C15" s="30"/>
      <c r="D15" s="32"/>
      <c r="E15" s="33"/>
      <c r="F15" s="73"/>
      <c r="G15" s="73"/>
      <c r="H15" s="73"/>
      <c r="I15" s="30"/>
      <c r="J15" s="30"/>
      <c r="K15" s="56"/>
      <c r="L15" s="73"/>
      <c r="M15" s="73"/>
      <c r="N15" s="73"/>
      <c r="O15" s="30"/>
      <c r="P15" s="56"/>
      <c r="Q15" s="56"/>
      <c r="R15" s="30"/>
      <c r="S15" s="57"/>
      <c r="T15" s="58">
        <f t="shared" si="0"/>
        <v>0</v>
      </c>
    </row>
    <row r="16" spans="2:25" s="44" customFormat="1" x14ac:dyDescent="0.2">
      <c r="B16" s="30"/>
      <c r="C16" s="30"/>
      <c r="D16" s="32"/>
      <c r="E16" s="33"/>
      <c r="F16" s="73"/>
      <c r="G16" s="73"/>
      <c r="H16" s="73"/>
      <c r="I16" s="30"/>
      <c r="J16" s="30"/>
      <c r="K16" s="56"/>
      <c r="L16" s="73"/>
      <c r="M16" s="73"/>
      <c r="N16" s="73"/>
      <c r="O16" s="30"/>
      <c r="P16" s="56"/>
      <c r="Q16" s="56"/>
      <c r="R16" s="30"/>
      <c r="S16" s="57"/>
      <c r="T16" s="58">
        <f t="shared" si="0"/>
        <v>0</v>
      </c>
    </row>
    <row r="17" spans="2:20" s="44" customFormat="1" x14ac:dyDescent="0.2">
      <c r="B17" s="30"/>
      <c r="C17" s="30"/>
      <c r="D17" s="32"/>
      <c r="E17" s="33"/>
      <c r="F17" s="73"/>
      <c r="G17" s="73"/>
      <c r="H17" s="73"/>
      <c r="I17" s="30"/>
      <c r="J17" s="30"/>
      <c r="K17" s="56"/>
      <c r="L17" s="73"/>
      <c r="M17" s="73"/>
      <c r="N17" s="73"/>
      <c r="O17" s="30"/>
      <c r="P17" s="56"/>
      <c r="Q17" s="56"/>
      <c r="R17" s="30"/>
      <c r="S17" s="57"/>
      <c r="T17" s="58">
        <f t="shared" si="0"/>
        <v>0</v>
      </c>
    </row>
    <row r="18" spans="2:20" s="44" customFormat="1" x14ac:dyDescent="0.2">
      <c r="B18" s="30"/>
      <c r="C18" s="30"/>
      <c r="D18" s="32"/>
      <c r="E18" s="33"/>
      <c r="F18" s="73"/>
      <c r="G18" s="73"/>
      <c r="H18" s="73"/>
      <c r="I18" s="30"/>
      <c r="J18" s="30"/>
      <c r="K18" s="56"/>
      <c r="L18" s="73"/>
      <c r="M18" s="73"/>
      <c r="N18" s="73"/>
      <c r="O18" s="30"/>
      <c r="P18" s="56"/>
      <c r="Q18" s="56"/>
      <c r="R18" s="30"/>
      <c r="S18" s="57"/>
      <c r="T18" s="58">
        <f t="shared" si="0"/>
        <v>0</v>
      </c>
    </row>
    <row r="19" spans="2:20" s="44" customFormat="1" x14ac:dyDescent="0.2">
      <c r="B19" s="30"/>
      <c r="C19" s="30"/>
      <c r="D19" s="32"/>
      <c r="E19" s="33"/>
      <c r="F19" s="73"/>
      <c r="G19" s="73"/>
      <c r="H19" s="73"/>
      <c r="I19" s="30"/>
      <c r="J19" s="30"/>
      <c r="K19" s="56"/>
      <c r="L19" s="73"/>
      <c r="M19" s="73"/>
      <c r="N19" s="73"/>
      <c r="O19" s="30"/>
      <c r="P19" s="56"/>
      <c r="Q19" s="56"/>
      <c r="R19" s="30"/>
      <c r="S19" s="57"/>
      <c r="T19" s="58">
        <f t="shared" si="0"/>
        <v>0</v>
      </c>
    </row>
    <row r="20" spans="2:20" s="44" customFormat="1" x14ac:dyDescent="0.2">
      <c r="B20" s="30"/>
      <c r="C20" s="30"/>
      <c r="D20" s="32"/>
      <c r="E20" s="33"/>
      <c r="F20" s="73"/>
      <c r="G20" s="73"/>
      <c r="H20" s="73"/>
      <c r="I20" s="30"/>
      <c r="J20" s="30"/>
      <c r="K20" s="56"/>
      <c r="L20" s="73"/>
      <c r="M20" s="73"/>
      <c r="N20" s="73"/>
      <c r="O20" s="30"/>
      <c r="P20" s="56"/>
      <c r="Q20" s="56"/>
      <c r="R20" s="30"/>
      <c r="S20" s="57"/>
      <c r="T20" s="58">
        <f t="shared" si="0"/>
        <v>0</v>
      </c>
    </row>
    <row r="21" spans="2:20" s="44" customFormat="1" x14ac:dyDescent="0.2">
      <c r="B21" s="30"/>
      <c r="C21" s="30"/>
      <c r="D21" s="31"/>
      <c r="E21" s="33"/>
      <c r="F21" s="73"/>
      <c r="G21" s="73"/>
      <c r="H21" s="73"/>
      <c r="I21" s="30"/>
      <c r="J21" s="30"/>
      <c r="K21" s="56"/>
      <c r="L21" s="73"/>
      <c r="M21" s="73"/>
      <c r="N21" s="73"/>
      <c r="O21" s="30"/>
      <c r="P21" s="56"/>
      <c r="Q21" s="56"/>
      <c r="R21" s="30"/>
      <c r="S21" s="57"/>
      <c r="T21" s="58">
        <f t="shared" si="0"/>
        <v>0</v>
      </c>
    </row>
    <row r="22" spans="2:20" s="44" customFormat="1" x14ac:dyDescent="0.2">
      <c r="B22" s="30"/>
      <c r="C22" s="30"/>
      <c r="D22" s="31"/>
      <c r="E22" s="33"/>
      <c r="F22" s="73"/>
      <c r="G22" s="73"/>
      <c r="H22" s="73"/>
      <c r="I22" s="30"/>
      <c r="J22" s="30"/>
      <c r="K22" s="56"/>
      <c r="L22" s="73"/>
      <c r="M22" s="73"/>
      <c r="N22" s="73"/>
      <c r="O22" s="30"/>
      <c r="P22" s="56"/>
      <c r="Q22" s="56"/>
      <c r="R22" s="30"/>
      <c r="S22" s="57"/>
      <c r="T22" s="58">
        <f t="shared" si="0"/>
        <v>0</v>
      </c>
    </row>
    <row r="23" spans="2:20" s="44" customFormat="1" x14ac:dyDescent="0.2">
      <c r="B23" s="30"/>
      <c r="C23" s="30"/>
      <c r="D23" s="31"/>
      <c r="E23" s="33"/>
      <c r="F23" s="73"/>
      <c r="G23" s="73"/>
      <c r="H23" s="73"/>
      <c r="I23" s="30"/>
      <c r="J23" s="30"/>
      <c r="K23" s="56"/>
      <c r="L23" s="73"/>
      <c r="M23" s="73"/>
      <c r="N23" s="73"/>
      <c r="O23" s="30"/>
      <c r="P23" s="56"/>
      <c r="Q23" s="56"/>
      <c r="R23" s="30"/>
      <c r="S23" s="57"/>
      <c r="T23" s="58">
        <f t="shared" ref="T23:T24" si="1">+S23*R23</f>
        <v>0</v>
      </c>
    </row>
    <row r="24" spans="2:20" s="44" customFormat="1" x14ac:dyDescent="0.2">
      <c r="B24" s="30"/>
      <c r="C24" s="30"/>
      <c r="D24" s="32"/>
      <c r="E24" s="33"/>
      <c r="F24" s="73"/>
      <c r="G24" s="73"/>
      <c r="H24" s="73"/>
      <c r="I24" s="30"/>
      <c r="J24" s="30"/>
      <c r="K24" s="56"/>
      <c r="L24" s="73"/>
      <c r="M24" s="73"/>
      <c r="N24" s="73"/>
      <c r="O24" s="30"/>
      <c r="P24" s="56"/>
      <c r="Q24" s="56"/>
      <c r="R24" s="30"/>
      <c r="S24" s="57"/>
      <c r="T24" s="58">
        <f t="shared" si="1"/>
        <v>0</v>
      </c>
    </row>
    <row r="25" spans="2:20" x14ac:dyDescent="0.2">
      <c r="B25" s="30"/>
      <c r="C25" s="7"/>
      <c r="D25" s="32"/>
      <c r="E25" s="33"/>
      <c r="F25" s="82"/>
      <c r="G25" s="73"/>
      <c r="H25" s="82"/>
      <c r="I25" s="7"/>
      <c r="J25" s="7"/>
      <c r="K25" s="8"/>
      <c r="L25" s="82"/>
      <c r="M25" s="83"/>
      <c r="N25" s="82"/>
      <c r="O25" s="8"/>
      <c r="P25" s="8"/>
      <c r="Q25" s="8"/>
      <c r="R25" s="7"/>
      <c r="S25" s="9"/>
      <c r="T25" s="34"/>
    </row>
    <row r="26" spans="2:20" ht="13.5" thickBot="1" x14ac:dyDescent="0.25">
      <c r="B26" s="16"/>
      <c r="C26" s="17"/>
      <c r="D26" s="17"/>
      <c r="E26" s="17"/>
      <c r="F26" s="84"/>
      <c r="G26" s="85"/>
      <c r="H26" s="84"/>
      <c r="I26" s="17"/>
      <c r="J26" s="17"/>
      <c r="K26" s="18"/>
      <c r="L26" s="84"/>
      <c r="M26" s="85"/>
      <c r="N26" s="84"/>
      <c r="O26" s="18"/>
      <c r="P26" s="18"/>
      <c r="Q26" s="18"/>
      <c r="R26" s="17"/>
      <c r="S26" s="19"/>
      <c r="T26" s="20"/>
    </row>
    <row r="27" spans="2:20" x14ac:dyDescent="0.2">
      <c r="B27" s="13"/>
      <c r="C27" s="13"/>
      <c r="D27" s="1"/>
      <c r="E27" s="13"/>
      <c r="F27" s="1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1" t="s">
        <v>18</v>
      </c>
      <c r="T27" s="26">
        <f>+SUM(T11:T25)*0.16</f>
        <v>3124.1379302400001</v>
      </c>
    </row>
    <row r="28" spans="2:20" x14ac:dyDescent="0.2">
      <c r="B28" s="13"/>
      <c r="C28" s="13"/>
      <c r="D28" s="1"/>
      <c r="E28" s="13"/>
      <c r="F28" s="1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27" t="s">
        <v>17</v>
      </c>
      <c r="T28" s="28">
        <f>SUM(T11:T27)</f>
        <v>22649.999994240003</v>
      </c>
    </row>
    <row r="29" spans="2:20" x14ac:dyDescent="0.2">
      <c r="B29" s="13"/>
      <c r="C29" s="13"/>
      <c r="D29" s="1"/>
      <c r="E29" s="13"/>
      <c r="F29" s="1"/>
      <c r="G29" s="1"/>
      <c r="H29" s="1"/>
      <c r="I29" s="13"/>
      <c r="J29" s="1"/>
      <c r="K29" s="1"/>
      <c r="L29" s="1"/>
      <c r="M29" s="1"/>
      <c r="N29" s="1"/>
      <c r="O29" s="1"/>
      <c r="P29" s="1"/>
      <c r="Q29" s="1"/>
      <c r="R29" s="1"/>
      <c r="S29" s="11"/>
      <c r="T29" s="11"/>
    </row>
    <row r="30" spans="2:20" x14ac:dyDescent="0.2">
      <c r="B30" s="1"/>
      <c r="C30" s="1"/>
      <c r="D30" s="1"/>
      <c r="E30" s="1"/>
      <c r="F30" s="1"/>
      <c r="G30" s="1"/>
      <c r="H30" s="1"/>
      <c r="I30" s="13"/>
      <c r="J30" s="1"/>
      <c r="K30" s="1"/>
      <c r="L30" s="1"/>
      <c r="M30" s="1"/>
      <c r="N30" s="1"/>
      <c r="O30" s="1"/>
      <c r="P30" s="1"/>
      <c r="Q30" s="1"/>
      <c r="R30" s="1"/>
      <c r="S30" s="1"/>
      <c r="T30" s="12"/>
    </row>
    <row r="31" spans="2:20" x14ac:dyDescent="0.2">
      <c r="B31" s="1"/>
      <c r="C31" s="1"/>
      <c r="D31" s="1"/>
      <c r="E31" s="1"/>
      <c r="F31" s="1"/>
      <c r="G31" s="1"/>
      <c r="H31" s="1"/>
      <c r="I31" s="13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2:20" x14ac:dyDescent="0.2">
      <c r="B32" s="29"/>
      <c r="C32" s="29"/>
      <c r="D32" s="29"/>
      <c r="E32" s="29"/>
      <c r="F32" s="29"/>
      <c r="G32" s="29"/>
      <c r="H32" s="29"/>
      <c r="I32" s="41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</row>
    <row r="33" spans="2:20" x14ac:dyDescent="0.2">
      <c r="B33" s="29"/>
      <c r="C33" s="29"/>
      <c r="D33" s="29"/>
      <c r="E33" s="29"/>
      <c r="F33" s="29"/>
      <c r="G33" s="29"/>
      <c r="H33" s="29"/>
      <c r="I33" s="41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8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7"/>
  <sheetViews>
    <sheetView topLeftCell="A2" zoomScale="115" zoomScaleNormal="115" workbookViewId="0">
      <selection activeCell="B2" sqref="B2:T29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1.140625" bestFit="1" customWidth="1"/>
    <col min="17" max="17" width="12.28515625" bestFit="1" customWidth="1"/>
    <col min="18" max="18" width="11.28515625" bestFit="1" customWidth="1"/>
    <col min="19" max="19" width="15.85546875" bestFit="1" customWidth="1"/>
    <col min="20" max="20" width="13.85546875" customWidth="1"/>
  </cols>
  <sheetData>
    <row r="1" spans="2:25" s="2" customFormat="1" x14ac:dyDescent="0.2">
      <c r="C1" s="3"/>
      <c r="D1" s="4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13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11.25" x14ac:dyDescent="0.2">
      <c r="B8" s="173" t="s">
        <v>19</v>
      </c>
      <c r="C8" s="173"/>
      <c r="D8" s="10" t="s">
        <v>273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39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x14ac:dyDescent="0.2">
      <c r="B11" s="30">
        <v>1</v>
      </c>
      <c r="C11" s="30" t="s">
        <v>39</v>
      </c>
      <c r="D11" s="32" t="s">
        <v>349</v>
      </c>
      <c r="E11" s="119"/>
      <c r="F11" s="74">
        <v>1</v>
      </c>
      <c r="G11" s="74">
        <v>1</v>
      </c>
      <c r="H11" s="74">
        <v>1</v>
      </c>
      <c r="I11" s="43">
        <v>1</v>
      </c>
      <c r="J11" s="51">
        <v>1</v>
      </c>
      <c r="K11" s="51">
        <v>1</v>
      </c>
      <c r="L11" s="170">
        <v>1</v>
      </c>
      <c r="M11" s="170">
        <v>1</v>
      </c>
      <c r="N11" s="170">
        <v>1</v>
      </c>
      <c r="O11" s="51">
        <v>1</v>
      </c>
      <c r="P11" s="51">
        <v>1</v>
      </c>
      <c r="Q11" s="51">
        <v>1</v>
      </c>
      <c r="R11" s="51">
        <f>SUM(F11:Q11)</f>
        <v>12</v>
      </c>
      <c r="S11" s="54">
        <v>2500</v>
      </c>
      <c r="T11" s="55">
        <f>+R11*S11</f>
        <v>30000</v>
      </c>
    </row>
    <row r="12" spans="2:25" s="44" customFormat="1" x14ac:dyDescent="0.2">
      <c r="B12" s="30">
        <v>2</v>
      </c>
      <c r="C12" s="30" t="s">
        <v>39</v>
      </c>
      <c r="D12" s="32" t="s">
        <v>350</v>
      </c>
      <c r="E12" s="33"/>
      <c r="F12" s="73">
        <v>1</v>
      </c>
      <c r="G12" s="73">
        <v>1</v>
      </c>
      <c r="H12" s="73">
        <v>1</v>
      </c>
      <c r="I12" s="30">
        <v>1</v>
      </c>
      <c r="J12" s="30">
        <v>1</v>
      </c>
      <c r="K12" s="30">
        <v>1</v>
      </c>
      <c r="L12" s="73">
        <v>1</v>
      </c>
      <c r="M12" s="73">
        <v>1</v>
      </c>
      <c r="N12" s="73">
        <v>1</v>
      </c>
      <c r="O12" s="30">
        <v>1</v>
      </c>
      <c r="P12" s="30">
        <v>1</v>
      </c>
      <c r="Q12" s="30">
        <v>1</v>
      </c>
      <c r="R12" s="30">
        <f>+SUM(F12:Q12)</f>
        <v>12</v>
      </c>
      <c r="S12" s="105">
        <v>10000</v>
      </c>
      <c r="T12" s="58">
        <f>+R12*S12</f>
        <v>120000</v>
      </c>
    </row>
    <row r="13" spans="2:25" s="44" customFormat="1" x14ac:dyDescent="0.2">
      <c r="B13" s="30">
        <v>3</v>
      </c>
      <c r="C13" s="30" t="s">
        <v>39</v>
      </c>
      <c r="D13" s="32" t="s">
        <v>351</v>
      </c>
      <c r="E13" s="33"/>
      <c r="F13" s="73">
        <v>1</v>
      </c>
      <c r="G13" s="73">
        <v>1</v>
      </c>
      <c r="H13" s="73">
        <v>1</v>
      </c>
      <c r="I13" s="30">
        <v>1</v>
      </c>
      <c r="J13" s="30">
        <v>1</v>
      </c>
      <c r="K13" s="30">
        <v>1</v>
      </c>
      <c r="L13" s="73">
        <v>1</v>
      </c>
      <c r="M13" s="73">
        <v>1</v>
      </c>
      <c r="N13" s="73">
        <v>1</v>
      </c>
      <c r="O13" s="30">
        <v>1</v>
      </c>
      <c r="P13" s="30">
        <v>1</v>
      </c>
      <c r="Q13" s="30">
        <v>1</v>
      </c>
      <c r="R13" s="30">
        <f t="shared" ref="R13:R15" si="0">+SUM(F13:Q13)</f>
        <v>12</v>
      </c>
      <c r="S13" s="105">
        <v>12000</v>
      </c>
      <c r="T13" s="58">
        <f>+R13*S13</f>
        <v>144000</v>
      </c>
    </row>
    <row r="14" spans="2:25" s="44" customFormat="1" x14ac:dyDescent="0.2">
      <c r="B14" s="30">
        <v>4</v>
      </c>
      <c r="C14" s="30" t="s">
        <v>39</v>
      </c>
      <c r="D14" s="32" t="s">
        <v>352</v>
      </c>
      <c r="E14" s="33"/>
      <c r="F14" s="73">
        <v>1</v>
      </c>
      <c r="G14" s="73">
        <v>1</v>
      </c>
      <c r="H14" s="73">
        <v>1</v>
      </c>
      <c r="I14" s="30">
        <v>1</v>
      </c>
      <c r="J14" s="30">
        <v>1</v>
      </c>
      <c r="K14" s="30">
        <v>1</v>
      </c>
      <c r="L14" s="73">
        <v>1</v>
      </c>
      <c r="M14" s="73">
        <v>1</v>
      </c>
      <c r="N14" s="73">
        <v>1</v>
      </c>
      <c r="O14" s="30">
        <v>1</v>
      </c>
      <c r="P14" s="30">
        <v>1</v>
      </c>
      <c r="Q14" s="30">
        <v>1</v>
      </c>
      <c r="R14" s="30">
        <f t="shared" si="0"/>
        <v>12</v>
      </c>
      <c r="S14" s="105">
        <v>50000</v>
      </c>
      <c r="T14" s="58">
        <f>+R14*S14</f>
        <v>600000</v>
      </c>
    </row>
    <row r="15" spans="2:25" s="44" customFormat="1" x14ac:dyDescent="0.2">
      <c r="B15" s="30">
        <v>5</v>
      </c>
      <c r="C15" s="30" t="s">
        <v>39</v>
      </c>
      <c r="D15" s="32" t="s">
        <v>353</v>
      </c>
      <c r="E15" s="33"/>
      <c r="F15" s="73">
        <v>1</v>
      </c>
      <c r="G15" s="73">
        <v>1</v>
      </c>
      <c r="H15" s="73">
        <v>1</v>
      </c>
      <c r="I15" s="30">
        <v>1</v>
      </c>
      <c r="J15" s="30">
        <v>1</v>
      </c>
      <c r="K15" s="30">
        <v>1</v>
      </c>
      <c r="L15" s="73">
        <v>1</v>
      </c>
      <c r="M15" s="73">
        <v>1</v>
      </c>
      <c r="N15" s="73">
        <v>1</v>
      </c>
      <c r="O15" s="30">
        <v>1</v>
      </c>
      <c r="P15" s="30">
        <v>1</v>
      </c>
      <c r="Q15" s="30">
        <v>1</v>
      </c>
      <c r="R15" s="30">
        <f t="shared" si="0"/>
        <v>12</v>
      </c>
      <c r="S15" s="105">
        <v>18890.804597599999</v>
      </c>
      <c r="T15" s="58">
        <f>+R15*S15</f>
        <v>226689.65517119999</v>
      </c>
    </row>
    <row r="16" spans="2:25" s="44" customFormat="1" x14ac:dyDescent="0.2">
      <c r="B16" s="30"/>
      <c r="C16" s="30"/>
      <c r="D16" s="32"/>
      <c r="E16" s="33"/>
      <c r="F16" s="73"/>
      <c r="G16" s="73"/>
      <c r="H16" s="73"/>
      <c r="I16" s="30"/>
      <c r="J16" s="30"/>
      <c r="K16" s="56"/>
      <c r="L16" s="73"/>
      <c r="M16" s="73"/>
      <c r="N16" s="73"/>
      <c r="O16" s="30"/>
      <c r="P16" s="56"/>
      <c r="Q16" s="56"/>
      <c r="R16" s="30"/>
      <c r="S16" s="57"/>
      <c r="T16" s="58">
        <f t="shared" ref="T16:T22" si="1">+R16*S16</f>
        <v>0</v>
      </c>
    </row>
    <row r="17" spans="2:20" s="44" customFormat="1" x14ac:dyDescent="0.2">
      <c r="B17" s="30"/>
      <c r="C17" s="30"/>
      <c r="D17" s="32"/>
      <c r="E17" s="33"/>
      <c r="F17" s="73"/>
      <c r="G17" s="73"/>
      <c r="H17" s="73"/>
      <c r="I17" s="30"/>
      <c r="J17" s="30"/>
      <c r="K17" s="56"/>
      <c r="L17" s="73"/>
      <c r="M17" s="73"/>
      <c r="N17" s="73"/>
      <c r="O17" s="30"/>
      <c r="P17" s="56"/>
      <c r="Q17" s="56"/>
      <c r="R17" s="30"/>
      <c r="S17" s="57"/>
      <c r="T17" s="58">
        <f t="shared" si="1"/>
        <v>0</v>
      </c>
    </row>
    <row r="18" spans="2:20" s="44" customFormat="1" x14ac:dyDescent="0.2">
      <c r="B18" s="30"/>
      <c r="C18" s="30"/>
      <c r="D18" s="32"/>
      <c r="E18" s="33"/>
      <c r="F18" s="73"/>
      <c r="G18" s="73"/>
      <c r="H18" s="73"/>
      <c r="I18" s="30"/>
      <c r="J18" s="30"/>
      <c r="K18" s="56"/>
      <c r="L18" s="73"/>
      <c r="M18" s="73"/>
      <c r="N18" s="73"/>
      <c r="O18" s="30"/>
      <c r="P18" s="56"/>
      <c r="Q18" s="56"/>
      <c r="R18" s="30"/>
      <c r="S18" s="57"/>
      <c r="T18" s="58">
        <f t="shared" si="1"/>
        <v>0</v>
      </c>
    </row>
    <row r="19" spans="2:20" s="44" customFormat="1" x14ac:dyDescent="0.2">
      <c r="B19" s="30"/>
      <c r="C19" s="30"/>
      <c r="D19" s="32"/>
      <c r="E19" s="33"/>
      <c r="F19" s="73"/>
      <c r="G19" s="73"/>
      <c r="H19" s="73"/>
      <c r="I19" s="30"/>
      <c r="J19" s="30"/>
      <c r="K19" s="56"/>
      <c r="L19" s="73"/>
      <c r="M19" s="73"/>
      <c r="N19" s="73"/>
      <c r="O19" s="30"/>
      <c r="P19" s="56"/>
      <c r="Q19" s="56"/>
      <c r="R19" s="30"/>
      <c r="S19" s="57"/>
      <c r="T19" s="58">
        <f t="shared" si="1"/>
        <v>0</v>
      </c>
    </row>
    <row r="20" spans="2:20" s="44" customFormat="1" x14ac:dyDescent="0.2">
      <c r="B20" s="30"/>
      <c r="C20" s="30"/>
      <c r="D20" s="32"/>
      <c r="E20" s="33"/>
      <c r="F20" s="73"/>
      <c r="G20" s="73"/>
      <c r="H20" s="73"/>
      <c r="I20" s="30"/>
      <c r="J20" s="30"/>
      <c r="K20" s="56"/>
      <c r="L20" s="73"/>
      <c r="M20" s="73"/>
      <c r="N20" s="73"/>
      <c r="O20" s="30"/>
      <c r="P20" s="56"/>
      <c r="Q20" s="56"/>
      <c r="R20" s="30"/>
      <c r="S20" s="57"/>
      <c r="T20" s="58">
        <f t="shared" si="1"/>
        <v>0</v>
      </c>
    </row>
    <row r="21" spans="2:20" s="44" customFormat="1" x14ac:dyDescent="0.2">
      <c r="B21" s="30"/>
      <c r="C21" s="30"/>
      <c r="D21" s="31"/>
      <c r="E21" s="33"/>
      <c r="F21" s="73"/>
      <c r="G21" s="73"/>
      <c r="H21" s="73"/>
      <c r="I21" s="30"/>
      <c r="J21" s="30"/>
      <c r="K21" s="56"/>
      <c r="L21" s="73"/>
      <c r="M21" s="73"/>
      <c r="N21" s="73"/>
      <c r="O21" s="30"/>
      <c r="P21" s="56"/>
      <c r="Q21" s="56"/>
      <c r="R21" s="30"/>
      <c r="S21" s="57"/>
      <c r="T21" s="58">
        <f t="shared" si="1"/>
        <v>0</v>
      </c>
    </row>
    <row r="22" spans="2:20" s="44" customFormat="1" x14ac:dyDescent="0.2">
      <c r="B22" s="30"/>
      <c r="C22" s="30"/>
      <c r="D22" s="31"/>
      <c r="E22" s="33"/>
      <c r="F22" s="73"/>
      <c r="G22" s="73"/>
      <c r="H22" s="73"/>
      <c r="I22" s="30"/>
      <c r="J22" s="30"/>
      <c r="K22" s="56"/>
      <c r="L22" s="73"/>
      <c r="M22" s="73"/>
      <c r="N22" s="73"/>
      <c r="O22" s="30"/>
      <c r="P22" s="56"/>
      <c r="Q22" s="56"/>
      <c r="R22" s="30"/>
      <c r="S22" s="57"/>
      <c r="T22" s="58">
        <f t="shared" si="1"/>
        <v>0</v>
      </c>
    </row>
    <row r="23" spans="2:20" s="44" customFormat="1" x14ac:dyDescent="0.2">
      <c r="B23" s="30"/>
      <c r="C23" s="30"/>
      <c r="D23" s="31"/>
      <c r="E23" s="33"/>
      <c r="F23" s="73"/>
      <c r="G23" s="73"/>
      <c r="H23" s="73"/>
      <c r="I23" s="30"/>
      <c r="J23" s="30"/>
      <c r="K23" s="56"/>
      <c r="L23" s="73"/>
      <c r="M23" s="73"/>
      <c r="N23" s="73"/>
      <c r="O23" s="30"/>
      <c r="P23" s="56"/>
      <c r="Q23" s="56"/>
      <c r="R23" s="30"/>
      <c r="S23" s="57"/>
      <c r="T23" s="58">
        <f t="shared" ref="T23:T24" si="2">+S23*R23</f>
        <v>0</v>
      </c>
    </row>
    <row r="24" spans="2:20" s="44" customFormat="1" x14ac:dyDescent="0.2">
      <c r="B24" s="30"/>
      <c r="C24" s="30"/>
      <c r="D24" s="32"/>
      <c r="E24" s="33"/>
      <c r="F24" s="73"/>
      <c r="G24" s="73"/>
      <c r="H24" s="73"/>
      <c r="I24" s="30"/>
      <c r="J24" s="30"/>
      <c r="K24" s="56"/>
      <c r="L24" s="73"/>
      <c r="M24" s="73"/>
      <c r="N24" s="73"/>
      <c r="O24" s="30"/>
      <c r="P24" s="56"/>
      <c r="Q24" s="56"/>
      <c r="R24" s="30"/>
      <c r="S24" s="57"/>
      <c r="T24" s="58">
        <f t="shared" si="2"/>
        <v>0</v>
      </c>
    </row>
    <row r="25" spans="2:20" x14ac:dyDescent="0.2">
      <c r="B25" s="30"/>
      <c r="C25" s="7"/>
      <c r="D25" s="32"/>
      <c r="E25" s="33"/>
      <c r="F25" s="82"/>
      <c r="G25" s="73"/>
      <c r="H25" s="82"/>
      <c r="I25" s="7"/>
      <c r="J25" s="7"/>
      <c r="K25" s="8"/>
      <c r="L25" s="82"/>
      <c r="M25" s="83"/>
      <c r="N25" s="82"/>
      <c r="O25" s="8"/>
      <c r="P25" s="8"/>
      <c r="Q25" s="8"/>
      <c r="R25" s="7"/>
      <c r="S25" s="9"/>
      <c r="T25" s="34"/>
    </row>
    <row r="26" spans="2:20" ht="13.5" thickBot="1" x14ac:dyDescent="0.25">
      <c r="B26" s="16"/>
      <c r="C26" s="17"/>
      <c r="D26" s="17"/>
      <c r="E26" s="17"/>
      <c r="F26" s="84"/>
      <c r="G26" s="85"/>
      <c r="H26" s="84"/>
      <c r="I26" s="17"/>
      <c r="J26" s="17"/>
      <c r="K26" s="18"/>
      <c r="L26" s="84"/>
      <c r="M26" s="85"/>
      <c r="N26" s="84"/>
      <c r="O26" s="18"/>
      <c r="P26" s="18"/>
      <c r="Q26" s="18"/>
      <c r="R26" s="17"/>
      <c r="S26" s="19"/>
      <c r="T26" s="20"/>
    </row>
    <row r="27" spans="2:20" x14ac:dyDescent="0.2">
      <c r="B27" s="13"/>
      <c r="C27" s="13"/>
      <c r="D27" s="1"/>
      <c r="E27" s="13"/>
      <c r="F27" s="1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1" t="s">
        <v>18</v>
      </c>
      <c r="T27" s="26">
        <f>+SUM(T11:T25)*0.16</f>
        <v>179310.34482739199</v>
      </c>
    </row>
    <row r="28" spans="2:20" x14ac:dyDescent="0.2">
      <c r="B28" s="13"/>
      <c r="C28" s="13"/>
      <c r="D28" s="1"/>
      <c r="E28" s="13"/>
      <c r="F28" s="1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27" t="s">
        <v>17</v>
      </c>
      <c r="T28" s="28">
        <f>SUM(T11:T27)</f>
        <v>1299999.9999985918</v>
      </c>
    </row>
    <row r="29" spans="2:20" x14ac:dyDescent="0.2">
      <c r="B29" s="13"/>
      <c r="C29" s="13"/>
      <c r="D29" s="1"/>
      <c r="E29" s="13"/>
      <c r="F29" s="1"/>
      <c r="G29" s="1"/>
      <c r="H29" s="1"/>
      <c r="I29" s="13"/>
      <c r="J29" s="1"/>
      <c r="K29" s="1"/>
      <c r="L29" s="1"/>
      <c r="M29" s="1"/>
      <c r="N29" s="1"/>
      <c r="O29" s="1"/>
      <c r="P29" s="1"/>
      <c r="Q29" s="1"/>
      <c r="R29" s="1"/>
      <c r="S29" s="11"/>
      <c r="T29" s="11"/>
    </row>
    <row r="30" spans="2:20" x14ac:dyDescent="0.2">
      <c r="B30" s="1"/>
      <c r="C30" s="1"/>
      <c r="D30" s="1"/>
      <c r="E30" s="1"/>
      <c r="F30" s="1"/>
      <c r="G30" s="1"/>
      <c r="H30" s="1"/>
      <c r="I30" s="13"/>
      <c r="J30" s="1"/>
      <c r="K30" s="1"/>
      <c r="L30" s="1"/>
      <c r="M30" s="1"/>
      <c r="N30" s="1"/>
      <c r="O30" s="1"/>
      <c r="P30" s="166"/>
      <c r="Q30" s="11"/>
      <c r="R30" s="1"/>
      <c r="S30" s="1"/>
      <c r="T30" s="12"/>
    </row>
    <row r="31" spans="2:20" x14ac:dyDescent="0.2">
      <c r="B31" s="1"/>
      <c r="C31" s="1"/>
      <c r="D31" s="1"/>
      <c r="E31" s="1"/>
      <c r="F31" s="1"/>
      <c r="G31" s="1"/>
      <c r="H31" s="1"/>
      <c r="I31" s="13"/>
      <c r="J31" s="1"/>
      <c r="K31" s="1"/>
      <c r="L31" s="1"/>
      <c r="M31" s="1"/>
      <c r="N31" s="1"/>
      <c r="O31" s="1"/>
      <c r="P31" s="166"/>
      <c r="Q31" s="166"/>
      <c r="R31" s="1"/>
      <c r="S31" s="1"/>
      <c r="T31" s="109"/>
    </row>
    <row r="32" spans="2:20" x14ac:dyDescent="0.2">
      <c r="B32" s="29"/>
      <c r="C32" s="29"/>
      <c r="D32" s="29"/>
      <c r="E32" s="29"/>
      <c r="F32" s="29"/>
      <c r="G32" s="29"/>
      <c r="H32" s="29"/>
      <c r="I32" s="41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</row>
    <row r="33" spans="2:20" x14ac:dyDescent="0.2">
      <c r="B33" s="29"/>
      <c r="C33" s="29"/>
      <c r="D33" s="29"/>
      <c r="E33" s="29"/>
      <c r="F33" s="29"/>
      <c r="G33" s="29"/>
      <c r="H33" s="29"/>
      <c r="I33" s="41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</row>
    <row r="37" spans="2:20" x14ac:dyDescent="0.2">
      <c r="Q37" s="111"/>
      <c r="R37" s="111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6" orientation="landscape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3"/>
  <sheetViews>
    <sheetView topLeftCell="B2" zoomScale="115" zoomScaleNormal="115" workbookViewId="0">
      <selection activeCell="B2" sqref="B2:T29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5.85546875" bestFit="1" customWidth="1"/>
    <col min="20" max="20" width="13.85546875" customWidth="1"/>
  </cols>
  <sheetData>
    <row r="1" spans="2:25" s="2" customFormat="1" x14ac:dyDescent="0.2">
      <c r="C1" s="3"/>
      <c r="D1" s="4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13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11.25" x14ac:dyDescent="0.2">
      <c r="B8" s="173" t="s">
        <v>19</v>
      </c>
      <c r="C8" s="173"/>
      <c r="D8" s="10" t="s">
        <v>75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39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ht="25.5" x14ac:dyDescent="0.2">
      <c r="B11" s="30">
        <v>1</v>
      </c>
      <c r="C11" s="30" t="s">
        <v>39</v>
      </c>
      <c r="D11" s="36" t="s">
        <v>274</v>
      </c>
      <c r="E11" s="119" t="s">
        <v>67</v>
      </c>
      <c r="F11" s="73">
        <v>1</v>
      </c>
      <c r="G11" s="73">
        <v>1</v>
      </c>
      <c r="H11" s="73">
        <v>1</v>
      </c>
      <c r="I11" s="30">
        <v>1</v>
      </c>
      <c r="J11" s="52">
        <v>1</v>
      </c>
      <c r="K11" s="52">
        <v>1</v>
      </c>
      <c r="L11" s="77">
        <v>1</v>
      </c>
      <c r="M11" s="77">
        <v>1</v>
      </c>
      <c r="N11" s="77">
        <v>1</v>
      </c>
      <c r="O11" s="52">
        <v>1</v>
      </c>
      <c r="P11" s="52">
        <v>1</v>
      </c>
      <c r="Q11" s="52">
        <v>1</v>
      </c>
      <c r="R11" s="51">
        <f>SUM(F11:Q11)</f>
        <v>12</v>
      </c>
      <c r="S11" s="54">
        <v>52277.298900000002</v>
      </c>
      <c r="T11" s="55">
        <f>+R11*S11</f>
        <v>627327.58680000005</v>
      </c>
    </row>
    <row r="12" spans="2:25" s="44" customFormat="1" x14ac:dyDescent="0.2">
      <c r="B12" s="30"/>
      <c r="C12" s="30"/>
      <c r="D12" s="32"/>
      <c r="E12" s="33"/>
      <c r="F12" s="73"/>
      <c r="G12" s="73"/>
      <c r="H12" s="73"/>
      <c r="I12" s="30"/>
      <c r="J12" s="30"/>
      <c r="K12" s="56"/>
      <c r="L12" s="73"/>
      <c r="M12" s="73"/>
      <c r="N12" s="73"/>
      <c r="O12" s="30"/>
      <c r="P12" s="56"/>
      <c r="Q12" s="56"/>
      <c r="R12" s="30"/>
      <c r="S12" s="57"/>
      <c r="T12" s="58">
        <f>+R12*S12</f>
        <v>0</v>
      </c>
    </row>
    <row r="13" spans="2:25" s="44" customFormat="1" x14ac:dyDescent="0.2">
      <c r="B13" s="30"/>
      <c r="C13" s="30"/>
      <c r="D13" s="32"/>
      <c r="E13" s="33"/>
      <c r="F13" s="73"/>
      <c r="G13" s="73"/>
      <c r="H13" s="73"/>
      <c r="I13" s="30"/>
      <c r="J13" s="30"/>
      <c r="K13" s="56"/>
      <c r="L13" s="73"/>
      <c r="M13" s="73"/>
      <c r="N13" s="73"/>
      <c r="O13" s="30"/>
      <c r="P13" s="56"/>
      <c r="Q13" s="56"/>
      <c r="R13" s="30"/>
      <c r="S13" s="57"/>
      <c r="T13" s="58">
        <f t="shared" ref="T13:T22" si="0">+R13*S13</f>
        <v>0</v>
      </c>
    </row>
    <row r="14" spans="2:25" s="44" customFormat="1" x14ac:dyDescent="0.2">
      <c r="B14" s="30"/>
      <c r="C14" s="30"/>
      <c r="D14" s="32"/>
      <c r="E14" s="33"/>
      <c r="F14" s="73"/>
      <c r="G14" s="73"/>
      <c r="H14" s="73"/>
      <c r="I14" s="30"/>
      <c r="J14" s="30"/>
      <c r="K14" s="56"/>
      <c r="L14" s="73"/>
      <c r="M14" s="73"/>
      <c r="N14" s="73"/>
      <c r="O14" s="30"/>
      <c r="P14" s="56"/>
      <c r="Q14" s="56"/>
      <c r="R14" s="30"/>
      <c r="S14" s="57"/>
      <c r="T14" s="58">
        <f t="shared" si="0"/>
        <v>0</v>
      </c>
    </row>
    <row r="15" spans="2:25" s="44" customFormat="1" x14ac:dyDescent="0.2">
      <c r="B15" s="30"/>
      <c r="C15" s="30"/>
      <c r="D15" s="32"/>
      <c r="E15" s="33"/>
      <c r="F15" s="73"/>
      <c r="G15" s="73"/>
      <c r="H15" s="73"/>
      <c r="I15" s="30"/>
      <c r="J15" s="30"/>
      <c r="K15" s="56"/>
      <c r="L15" s="73"/>
      <c r="M15" s="73"/>
      <c r="N15" s="73"/>
      <c r="O15" s="30"/>
      <c r="P15" s="56"/>
      <c r="Q15" s="56"/>
      <c r="R15" s="30"/>
      <c r="S15" s="57"/>
      <c r="T15" s="58">
        <f t="shared" si="0"/>
        <v>0</v>
      </c>
    </row>
    <row r="16" spans="2:25" s="44" customFormat="1" x14ac:dyDescent="0.2">
      <c r="B16" s="30"/>
      <c r="C16" s="30"/>
      <c r="D16" s="32"/>
      <c r="E16" s="33"/>
      <c r="F16" s="73"/>
      <c r="G16" s="73"/>
      <c r="H16" s="73"/>
      <c r="I16" s="30"/>
      <c r="J16" s="30"/>
      <c r="K16" s="56"/>
      <c r="L16" s="73"/>
      <c r="M16" s="73"/>
      <c r="N16" s="73"/>
      <c r="O16" s="30"/>
      <c r="P16" s="56"/>
      <c r="Q16" s="56"/>
      <c r="R16" s="30"/>
      <c r="S16" s="57"/>
      <c r="T16" s="58">
        <f t="shared" si="0"/>
        <v>0</v>
      </c>
    </row>
    <row r="17" spans="2:20" s="44" customFormat="1" x14ac:dyDescent="0.2">
      <c r="B17" s="30"/>
      <c r="C17" s="30"/>
      <c r="D17" s="32"/>
      <c r="E17" s="33"/>
      <c r="F17" s="73"/>
      <c r="G17" s="73"/>
      <c r="H17" s="73"/>
      <c r="I17" s="30"/>
      <c r="J17" s="30"/>
      <c r="K17" s="56"/>
      <c r="L17" s="73"/>
      <c r="M17" s="73"/>
      <c r="N17" s="73"/>
      <c r="O17" s="30"/>
      <c r="P17" s="56"/>
      <c r="Q17" s="56"/>
      <c r="R17" s="30"/>
      <c r="S17" s="57"/>
      <c r="T17" s="58">
        <f t="shared" si="0"/>
        <v>0</v>
      </c>
    </row>
    <row r="18" spans="2:20" s="44" customFormat="1" x14ac:dyDescent="0.2">
      <c r="B18" s="30"/>
      <c r="C18" s="30"/>
      <c r="D18" s="32"/>
      <c r="E18" s="33"/>
      <c r="F18" s="73"/>
      <c r="G18" s="73"/>
      <c r="H18" s="73"/>
      <c r="I18" s="30"/>
      <c r="J18" s="30"/>
      <c r="K18" s="56"/>
      <c r="L18" s="73"/>
      <c r="M18" s="73"/>
      <c r="N18" s="73"/>
      <c r="O18" s="30"/>
      <c r="P18" s="56"/>
      <c r="Q18" s="56"/>
      <c r="R18" s="30"/>
      <c r="S18" s="57"/>
      <c r="T18" s="58">
        <f t="shared" si="0"/>
        <v>0</v>
      </c>
    </row>
    <row r="19" spans="2:20" s="44" customFormat="1" x14ac:dyDescent="0.2">
      <c r="B19" s="30"/>
      <c r="C19" s="30"/>
      <c r="D19" s="32"/>
      <c r="E19" s="33"/>
      <c r="F19" s="73"/>
      <c r="G19" s="73"/>
      <c r="H19" s="73"/>
      <c r="I19" s="30"/>
      <c r="J19" s="30"/>
      <c r="K19" s="56"/>
      <c r="L19" s="73"/>
      <c r="M19" s="73"/>
      <c r="N19" s="73"/>
      <c r="O19" s="30"/>
      <c r="P19" s="56"/>
      <c r="Q19" s="56"/>
      <c r="R19" s="30"/>
      <c r="S19" s="57"/>
      <c r="T19" s="58">
        <f t="shared" si="0"/>
        <v>0</v>
      </c>
    </row>
    <row r="20" spans="2:20" s="44" customFormat="1" x14ac:dyDescent="0.2">
      <c r="B20" s="30"/>
      <c r="C20" s="30"/>
      <c r="D20" s="32"/>
      <c r="E20" s="33"/>
      <c r="F20" s="73"/>
      <c r="G20" s="73"/>
      <c r="H20" s="73"/>
      <c r="I20" s="30"/>
      <c r="J20" s="30"/>
      <c r="K20" s="56"/>
      <c r="L20" s="73"/>
      <c r="M20" s="73"/>
      <c r="N20" s="73"/>
      <c r="O20" s="30"/>
      <c r="P20" s="56"/>
      <c r="Q20" s="56"/>
      <c r="R20" s="30"/>
      <c r="S20" s="57"/>
      <c r="T20" s="58">
        <f t="shared" si="0"/>
        <v>0</v>
      </c>
    </row>
    <row r="21" spans="2:20" s="44" customFormat="1" x14ac:dyDescent="0.2">
      <c r="B21" s="30"/>
      <c r="C21" s="30"/>
      <c r="D21" s="31"/>
      <c r="E21" s="33"/>
      <c r="F21" s="73"/>
      <c r="G21" s="73"/>
      <c r="H21" s="73"/>
      <c r="I21" s="30"/>
      <c r="J21" s="30"/>
      <c r="K21" s="56"/>
      <c r="L21" s="73"/>
      <c r="M21" s="73"/>
      <c r="N21" s="73"/>
      <c r="O21" s="30"/>
      <c r="P21" s="56"/>
      <c r="Q21" s="56"/>
      <c r="R21" s="30"/>
      <c r="S21" s="57"/>
      <c r="T21" s="58">
        <f t="shared" si="0"/>
        <v>0</v>
      </c>
    </row>
    <row r="22" spans="2:20" s="44" customFormat="1" x14ac:dyDescent="0.2">
      <c r="B22" s="30"/>
      <c r="C22" s="30"/>
      <c r="D22" s="31"/>
      <c r="E22" s="33"/>
      <c r="F22" s="73"/>
      <c r="G22" s="73"/>
      <c r="H22" s="73"/>
      <c r="I22" s="30"/>
      <c r="J22" s="30"/>
      <c r="K22" s="56"/>
      <c r="L22" s="73"/>
      <c r="M22" s="73"/>
      <c r="N22" s="73"/>
      <c r="O22" s="30"/>
      <c r="P22" s="56"/>
      <c r="Q22" s="56"/>
      <c r="R22" s="30"/>
      <c r="S22" s="57"/>
      <c r="T22" s="58">
        <f t="shared" si="0"/>
        <v>0</v>
      </c>
    </row>
    <row r="23" spans="2:20" s="44" customFormat="1" x14ac:dyDescent="0.2">
      <c r="B23" s="30"/>
      <c r="C23" s="30"/>
      <c r="D23" s="31"/>
      <c r="E23" s="33"/>
      <c r="F23" s="73"/>
      <c r="G23" s="73"/>
      <c r="H23" s="73"/>
      <c r="I23" s="30"/>
      <c r="J23" s="30"/>
      <c r="K23" s="56"/>
      <c r="L23" s="73"/>
      <c r="M23" s="73"/>
      <c r="N23" s="73"/>
      <c r="O23" s="30"/>
      <c r="P23" s="56"/>
      <c r="Q23" s="56"/>
      <c r="R23" s="30"/>
      <c r="S23" s="57"/>
      <c r="T23" s="58">
        <f t="shared" ref="T23:T24" si="1">+S23*R23</f>
        <v>0</v>
      </c>
    </row>
    <row r="24" spans="2:20" s="44" customFormat="1" x14ac:dyDescent="0.2">
      <c r="B24" s="30"/>
      <c r="C24" s="30"/>
      <c r="D24" s="32"/>
      <c r="E24" s="33"/>
      <c r="F24" s="73"/>
      <c r="G24" s="73"/>
      <c r="H24" s="73"/>
      <c r="I24" s="30"/>
      <c r="J24" s="30"/>
      <c r="K24" s="56"/>
      <c r="L24" s="73"/>
      <c r="M24" s="73"/>
      <c r="N24" s="73"/>
      <c r="O24" s="30"/>
      <c r="P24" s="56"/>
      <c r="Q24" s="56"/>
      <c r="R24" s="30"/>
      <c r="S24" s="57"/>
      <c r="T24" s="58">
        <f t="shared" si="1"/>
        <v>0</v>
      </c>
    </row>
    <row r="25" spans="2:20" x14ac:dyDescent="0.2">
      <c r="B25" s="30"/>
      <c r="C25" s="7"/>
      <c r="D25" s="32"/>
      <c r="E25" s="33"/>
      <c r="F25" s="82"/>
      <c r="G25" s="73"/>
      <c r="H25" s="82"/>
      <c r="I25" s="7"/>
      <c r="J25" s="7"/>
      <c r="K25" s="8"/>
      <c r="L25" s="82"/>
      <c r="M25" s="83"/>
      <c r="N25" s="82"/>
      <c r="O25" s="8"/>
      <c r="P25" s="8"/>
      <c r="Q25" s="8"/>
      <c r="R25" s="7"/>
      <c r="S25" s="9"/>
      <c r="T25" s="34"/>
    </row>
    <row r="26" spans="2:20" ht="13.5" thickBot="1" x14ac:dyDescent="0.25">
      <c r="B26" s="16"/>
      <c r="C26" s="17"/>
      <c r="D26" s="17"/>
      <c r="E26" s="17"/>
      <c r="F26" s="84"/>
      <c r="G26" s="85"/>
      <c r="H26" s="84"/>
      <c r="I26" s="17"/>
      <c r="J26" s="17"/>
      <c r="K26" s="18"/>
      <c r="L26" s="84"/>
      <c r="M26" s="85"/>
      <c r="N26" s="84"/>
      <c r="O26" s="18"/>
      <c r="P26" s="18"/>
      <c r="Q26" s="18"/>
      <c r="R26" s="17"/>
      <c r="S26" s="19"/>
      <c r="T26" s="20"/>
    </row>
    <row r="27" spans="2:20" x14ac:dyDescent="0.2">
      <c r="B27" s="13"/>
      <c r="C27" s="13"/>
      <c r="D27" s="1"/>
      <c r="E27" s="13"/>
      <c r="F27" s="1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1" t="s">
        <v>18</v>
      </c>
      <c r="T27" s="26">
        <f>+SUM(T11:T25)*0.16</f>
        <v>100372.41388800001</v>
      </c>
    </row>
    <row r="28" spans="2:20" x14ac:dyDescent="0.2">
      <c r="B28" s="13"/>
      <c r="C28" s="13"/>
      <c r="D28" s="1"/>
      <c r="E28" s="13"/>
      <c r="F28" s="1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27" t="s">
        <v>17</v>
      </c>
      <c r="T28" s="28">
        <f>SUM(T11:T27)</f>
        <v>727700.00068800012</v>
      </c>
    </row>
    <row r="29" spans="2:20" x14ac:dyDescent="0.2">
      <c r="B29" s="13"/>
      <c r="C29" s="13"/>
      <c r="D29" s="1"/>
      <c r="E29" s="13"/>
      <c r="F29" s="1"/>
      <c r="G29" s="1"/>
      <c r="H29" s="1"/>
      <c r="I29" s="13"/>
      <c r="J29" s="1"/>
      <c r="K29" s="1"/>
      <c r="L29" s="1"/>
      <c r="M29" s="1"/>
      <c r="N29" s="1"/>
      <c r="O29" s="1"/>
      <c r="P29" s="1"/>
      <c r="Q29" s="1"/>
      <c r="R29" s="1"/>
      <c r="S29" s="11"/>
      <c r="T29" s="11"/>
    </row>
    <row r="30" spans="2:20" x14ac:dyDescent="0.2">
      <c r="B30" s="1"/>
      <c r="C30" s="1"/>
      <c r="D30" s="1"/>
      <c r="E30" s="1"/>
      <c r="F30" s="1"/>
      <c r="G30" s="1"/>
      <c r="H30" s="1"/>
      <c r="I30" s="13"/>
      <c r="J30" s="1"/>
      <c r="K30" s="1"/>
      <c r="L30" s="1"/>
      <c r="M30" s="1"/>
      <c r="N30" s="1"/>
      <c r="O30" s="1"/>
      <c r="P30" s="1"/>
      <c r="Q30" s="1"/>
      <c r="R30" s="1"/>
      <c r="S30" s="1"/>
      <c r="T30" s="12"/>
    </row>
    <row r="31" spans="2:20" x14ac:dyDescent="0.2">
      <c r="B31" s="1"/>
      <c r="C31" s="1"/>
      <c r="D31" s="1"/>
      <c r="E31" s="1"/>
      <c r="F31" s="1"/>
      <c r="G31" s="1"/>
      <c r="H31" s="1"/>
      <c r="I31" s="13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2:20" x14ac:dyDescent="0.2">
      <c r="B32" s="29"/>
      <c r="C32" s="29"/>
      <c r="D32" s="29"/>
      <c r="E32" s="29"/>
      <c r="F32" s="29"/>
      <c r="G32" s="29"/>
      <c r="H32" s="29"/>
      <c r="I32" s="41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</row>
    <row r="33" spans="2:20" x14ac:dyDescent="0.2">
      <c r="B33" s="29"/>
      <c r="C33" s="29"/>
      <c r="D33" s="29"/>
      <c r="E33" s="29"/>
      <c r="F33" s="29"/>
      <c r="G33" s="29"/>
      <c r="H33" s="29"/>
      <c r="I33" s="41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8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3"/>
  <sheetViews>
    <sheetView zoomScale="115" zoomScaleNormal="115" workbookViewId="0">
      <selection activeCell="B2" sqref="B2:T29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5.85546875" bestFit="1" customWidth="1"/>
    <col min="20" max="20" width="13.85546875" customWidth="1"/>
  </cols>
  <sheetData>
    <row r="1" spans="2:25" s="2" customFormat="1" x14ac:dyDescent="0.2">
      <c r="C1" s="3"/>
      <c r="D1" s="4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13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11.25" x14ac:dyDescent="0.2">
      <c r="B8" s="173" t="s">
        <v>19</v>
      </c>
      <c r="C8" s="173"/>
      <c r="D8" s="10" t="s">
        <v>75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39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x14ac:dyDescent="0.2">
      <c r="B11" s="30">
        <v>1</v>
      </c>
      <c r="C11" s="30" t="s">
        <v>39</v>
      </c>
      <c r="D11" s="36" t="s">
        <v>123</v>
      </c>
      <c r="E11" s="119" t="s">
        <v>124</v>
      </c>
      <c r="F11" s="73"/>
      <c r="G11" s="73">
        <v>8</v>
      </c>
      <c r="H11" s="73"/>
      <c r="I11" s="30"/>
      <c r="J11" s="52"/>
      <c r="K11" s="53"/>
      <c r="L11" s="77"/>
      <c r="M11" s="77"/>
      <c r="N11" s="77"/>
      <c r="O11" s="52">
        <v>3</v>
      </c>
      <c r="P11" s="53"/>
      <c r="Q11" s="53"/>
      <c r="R11" s="51">
        <f>SUM(F11:Q11)</f>
        <v>11</v>
      </c>
      <c r="S11" s="54">
        <v>1175.5485900000001</v>
      </c>
      <c r="T11" s="55">
        <f>+R11*S11</f>
        <v>12931.034490000002</v>
      </c>
    </row>
    <row r="12" spans="2:25" s="44" customFormat="1" x14ac:dyDescent="0.2">
      <c r="B12" s="30"/>
      <c r="C12" s="30"/>
      <c r="D12" s="32"/>
      <c r="E12" s="33"/>
      <c r="F12" s="73"/>
      <c r="G12" s="73"/>
      <c r="H12" s="73"/>
      <c r="I12" s="30"/>
      <c r="J12" s="30"/>
      <c r="K12" s="56"/>
      <c r="L12" s="73"/>
      <c r="M12" s="73"/>
      <c r="N12" s="73"/>
      <c r="O12" s="30"/>
      <c r="P12" s="56"/>
      <c r="Q12" s="56"/>
      <c r="R12" s="30"/>
      <c r="S12" s="57"/>
      <c r="T12" s="58">
        <f>+R12*S12</f>
        <v>0</v>
      </c>
    </row>
    <row r="13" spans="2:25" s="44" customFormat="1" x14ac:dyDescent="0.2">
      <c r="B13" s="30"/>
      <c r="C13" s="30"/>
      <c r="D13" s="32"/>
      <c r="E13" s="33"/>
      <c r="F13" s="73"/>
      <c r="G13" s="73"/>
      <c r="H13" s="73"/>
      <c r="I13" s="30"/>
      <c r="J13" s="30"/>
      <c r="K13" s="56"/>
      <c r="L13" s="73"/>
      <c r="M13" s="73"/>
      <c r="N13" s="73"/>
      <c r="O13" s="30"/>
      <c r="P13" s="56"/>
      <c r="Q13" s="56"/>
      <c r="R13" s="30"/>
      <c r="S13" s="57"/>
      <c r="T13" s="58">
        <f t="shared" ref="T13:T22" si="0">+R13*S13</f>
        <v>0</v>
      </c>
    </row>
    <row r="14" spans="2:25" s="44" customFormat="1" x14ac:dyDescent="0.2">
      <c r="B14" s="30"/>
      <c r="C14" s="30"/>
      <c r="D14" s="32"/>
      <c r="E14" s="33"/>
      <c r="F14" s="73"/>
      <c r="G14" s="73"/>
      <c r="H14" s="73"/>
      <c r="I14" s="30"/>
      <c r="J14" s="30"/>
      <c r="K14" s="56"/>
      <c r="L14" s="73"/>
      <c r="M14" s="73"/>
      <c r="N14" s="73"/>
      <c r="O14" s="30"/>
      <c r="P14" s="56"/>
      <c r="Q14" s="56"/>
      <c r="R14" s="30"/>
      <c r="S14" s="57"/>
      <c r="T14" s="58">
        <f t="shared" si="0"/>
        <v>0</v>
      </c>
    </row>
    <row r="15" spans="2:25" s="44" customFormat="1" x14ac:dyDescent="0.2">
      <c r="B15" s="30"/>
      <c r="C15" s="30"/>
      <c r="D15" s="32"/>
      <c r="E15" s="33"/>
      <c r="F15" s="73"/>
      <c r="G15" s="73"/>
      <c r="H15" s="73"/>
      <c r="I15" s="30"/>
      <c r="J15" s="30"/>
      <c r="K15" s="56"/>
      <c r="L15" s="73"/>
      <c r="M15" s="73"/>
      <c r="N15" s="73"/>
      <c r="O15" s="30"/>
      <c r="P15" s="56"/>
      <c r="Q15" s="56"/>
      <c r="R15" s="30"/>
      <c r="S15" s="57"/>
      <c r="T15" s="58">
        <f t="shared" si="0"/>
        <v>0</v>
      </c>
    </row>
    <row r="16" spans="2:25" s="44" customFormat="1" x14ac:dyDescent="0.2">
      <c r="B16" s="30"/>
      <c r="C16" s="30"/>
      <c r="D16" s="32"/>
      <c r="E16" s="33"/>
      <c r="F16" s="73"/>
      <c r="G16" s="73"/>
      <c r="H16" s="73"/>
      <c r="I16" s="30"/>
      <c r="J16" s="30"/>
      <c r="K16" s="56"/>
      <c r="L16" s="73"/>
      <c r="M16" s="73"/>
      <c r="N16" s="73"/>
      <c r="O16" s="30"/>
      <c r="P16" s="56"/>
      <c r="Q16" s="56"/>
      <c r="R16" s="30"/>
      <c r="S16" s="57"/>
      <c r="T16" s="58">
        <f t="shared" si="0"/>
        <v>0</v>
      </c>
    </row>
    <row r="17" spans="2:20" s="44" customFormat="1" x14ac:dyDescent="0.2">
      <c r="B17" s="30"/>
      <c r="C17" s="30"/>
      <c r="D17" s="32"/>
      <c r="E17" s="33"/>
      <c r="F17" s="73"/>
      <c r="G17" s="73"/>
      <c r="H17" s="73"/>
      <c r="I17" s="30"/>
      <c r="J17" s="30"/>
      <c r="K17" s="56"/>
      <c r="L17" s="73"/>
      <c r="M17" s="73"/>
      <c r="N17" s="73"/>
      <c r="O17" s="30"/>
      <c r="P17" s="56"/>
      <c r="Q17" s="56"/>
      <c r="R17" s="30"/>
      <c r="S17" s="57"/>
      <c r="T17" s="58">
        <f t="shared" si="0"/>
        <v>0</v>
      </c>
    </row>
    <row r="18" spans="2:20" s="44" customFormat="1" x14ac:dyDescent="0.2">
      <c r="B18" s="30"/>
      <c r="C18" s="30"/>
      <c r="D18" s="32"/>
      <c r="E18" s="33"/>
      <c r="F18" s="73"/>
      <c r="G18" s="73"/>
      <c r="H18" s="73"/>
      <c r="I18" s="30"/>
      <c r="J18" s="30"/>
      <c r="K18" s="56"/>
      <c r="L18" s="73"/>
      <c r="M18" s="73"/>
      <c r="N18" s="73"/>
      <c r="O18" s="30"/>
      <c r="P18" s="56"/>
      <c r="Q18" s="56"/>
      <c r="R18" s="30"/>
      <c r="S18" s="57"/>
      <c r="T18" s="58">
        <f t="shared" si="0"/>
        <v>0</v>
      </c>
    </row>
    <row r="19" spans="2:20" s="44" customFormat="1" x14ac:dyDescent="0.2">
      <c r="B19" s="30"/>
      <c r="C19" s="30"/>
      <c r="D19" s="32"/>
      <c r="E19" s="33"/>
      <c r="F19" s="73"/>
      <c r="G19" s="73"/>
      <c r="H19" s="73"/>
      <c r="I19" s="30"/>
      <c r="J19" s="30"/>
      <c r="K19" s="56"/>
      <c r="L19" s="73"/>
      <c r="M19" s="73"/>
      <c r="N19" s="73"/>
      <c r="O19" s="30"/>
      <c r="P19" s="56"/>
      <c r="Q19" s="56"/>
      <c r="R19" s="30"/>
      <c r="S19" s="57"/>
      <c r="T19" s="58">
        <f t="shared" si="0"/>
        <v>0</v>
      </c>
    </row>
    <row r="20" spans="2:20" s="44" customFormat="1" x14ac:dyDescent="0.2">
      <c r="B20" s="30"/>
      <c r="C20" s="30"/>
      <c r="D20" s="32"/>
      <c r="E20" s="33"/>
      <c r="F20" s="73"/>
      <c r="G20" s="73"/>
      <c r="H20" s="73"/>
      <c r="I20" s="30"/>
      <c r="J20" s="30"/>
      <c r="K20" s="56"/>
      <c r="L20" s="73"/>
      <c r="M20" s="73"/>
      <c r="N20" s="73"/>
      <c r="O20" s="30"/>
      <c r="P20" s="56"/>
      <c r="Q20" s="56"/>
      <c r="R20" s="30"/>
      <c r="S20" s="57"/>
      <c r="T20" s="58">
        <f t="shared" si="0"/>
        <v>0</v>
      </c>
    </row>
    <row r="21" spans="2:20" s="44" customFormat="1" x14ac:dyDescent="0.2">
      <c r="B21" s="30"/>
      <c r="C21" s="30"/>
      <c r="D21" s="31"/>
      <c r="E21" s="33"/>
      <c r="F21" s="73"/>
      <c r="G21" s="73"/>
      <c r="H21" s="73"/>
      <c r="I21" s="30"/>
      <c r="J21" s="30"/>
      <c r="K21" s="56"/>
      <c r="L21" s="73"/>
      <c r="M21" s="73"/>
      <c r="N21" s="73"/>
      <c r="O21" s="30"/>
      <c r="P21" s="56"/>
      <c r="Q21" s="56"/>
      <c r="R21" s="30"/>
      <c r="S21" s="57"/>
      <c r="T21" s="58">
        <f t="shared" si="0"/>
        <v>0</v>
      </c>
    </row>
    <row r="22" spans="2:20" s="44" customFormat="1" x14ac:dyDescent="0.2">
      <c r="B22" s="30"/>
      <c r="C22" s="30"/>
      <c r="D22" s="31"/>
      <c r="E22" s="33"/>
      <c r="F22" s="73"/>
      <c r="G22" s="73"/>
      <c r="H22" s="73"/>
      <c r="I22" s="30"/>
      <c r="J22" s="30"/>
      <c r="K22" s="56"/>
      <c r="L22" s="73"/>
      <c r="M22" s="73"/>
      <c r="N22" s="73"/>
      <c r="O22" s="30"/>
      <c r="P22" s="56"/>
      <c r="Q22" s="56"/>
      <c r="R22" s="30"/>
      <c r="S22" s="57"/>
      <c r="T22" s="58">
        <f t="shared" si="0"/>
        <v>0</v>
      </c>
    </row>
    <row r="23" spans="2:20" s="44" customFormat="1" x14ac:dyDescent="0.2">
      <c r="B23" s="30"/>
      <c r="C23" s="30"/>
      <c r="D23" s="31"/>
      <c r="E23" s="33"/>
      <c r="F23" s="73"/>
      <c r="G23" s="73"/>
      <c r="H23" s="73"/>
      <c r="I23" s="30"/>
      <c r="J23" s="30"/>
      <c r="K23" s="56"/>
      <c r="L23" s="73"/>
      <c r="M23" s="73"/>
      <c r="N23" s="73"/>
      <c r="O23" s="30"/>
      <c r="P23" s="56"/>
      <c r="Q23" s="56"/>
      <c r="R23" s="30"/>
      <c r="S23" s="57"/>
      <c r="T23" s="58">
        <f t="shared" ref="T23:T24" si="1">+S23*R23</f>
        <v>0</v>
      </c>
    </row>
    <row r="24" spans="2:20" s="44" customFormat="1" x14ac:dyDescent="0.2">
      <c r="B24" s="30"/>
      <c r="C24" s="30"/>
      <c r="D24" s="32"/>
      <c r="E24" s="33"/>
      <c r="F24" s="73"/>
      <c r="G24" s="73"/>
      <c r="H24" s="73"/>
      <c r="I24" s="30"/>
      <c r="J24" s="30"/>
      <c r="K24" s="56"/>
      <c r="L24" s="73"/>
      <c r="M24" s="73"/>
      <c r="N24" s="73"/>
      <c r="O24" s="30"/>
      <c r="P24" s="56"/>
      <c r="Q24" s="56"/>
      <c r="R24" s="30"/>
      <c r="S24" s="57"/>
      <c r="T24" s="58">
        <f t="shared" si="1"/>
        <v>0</v>
      </c>
    </row>
    <row r="25" spans="2:20" x14ac:dyDescent="0.2">
      <c r="B25" s="30"/>
      <c r="C25" s="7"/>
      <c r="D25" s="32"/>
      <c r="E25" s="33"/>
      <c r="F25" s="82"/>
      <c r="G25" s="73"/>
      <c r="H25" s="82"/>
      <c r="I25" s="7"/>
      <c r="J25" s="7"/>
      <c r="K25" s="8"/>
      <c r="L25" s="82"/>
      <c r="M25" s="83"/>
      <c r="N25" s="82"/>
      <c r="O25" s="8"/>
      <c r="P25" s="8"/>
      <c r="Q25" s="8"/>
      <c r="R25" s="7"/>
      <c r="S25" s="9"/>
      <c r="T25" s="34"/>
    </row>
    <row r="26" spans="2:20" ht="13.5" thickBot="1" x14ac:dyDescent="0.25">
      <c r="B26" s="16"/>
      <c r="C26" s="17"/>
      <c r="D26" s="17"/>
      <c r="E26" s="17"/>
      <c r="F26" s="84"/>
      <c r="G26" s="85"/>
      <c r="H26" s="84"/>
      <c r="I26" s="17"/>
      <c r="J26" s="17"/>
      <c r="K26" s="18"/>
      <c r="L26" s="84"/>
      <c r="M26" s="85"/>
      <c r="N26" s="84"/>
      <c r="O26" s="18"/>
      <c r="P26" s="18"/>
      <c r="Q26" s="18"/>
      <c r="R26" s="17"/>
      <c r="S26" s="19"/>
      <c r="T26" s="20"/>
    </row>
    <row r="27" spans="2:20" x14ac:dyDescent="0.2">
      <c r="B27" s="13"/>
      <c r="C27" s="13"/>
      <c r="D27" s="1"/>
      <c r="E27" s="13"/>
      <c r="F27" s="1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1" t="s">
        <v>18</v>
      </c>
      <c r="T27" s="26">
        <f>+SUM(T11:T25)*0.16</f>
        <v>2068.9655184000003</v>
      </c>
    </row>
    <row r="28" spans="2:20" x14ac:dyDescent="0.2">
      <c r="B28" s="13"/>
      <c r="C28" s="13"/>
      <c r="D28" s="1"/>
      <c r="E28" s="13"/>
      <c r="F28" s="1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27" t="s">
        <v>17</v>
      </c>
      <c r="T28" s="28">
        <f>SUM(T11:T27)</f>
        <v>15000.000008400002</v>
      </c>
    </row>
    <row r="29" spans="2:20" x14ac:dyDescent="0.2">
      <c r="B29" s="13"/>
      <c r="C29" s="13"/>
      <c r="D29" s="1"/>
      <c r="E29" s="13"/>
      <c r="F29" s="1"/>
      <c r="G29" s="1"/>
      <c r="H29" s="1"/>
      <c r="I29" s="13"/>
      <c r="J29" s="1"/>
      <c r="K29" s="1"/>
      <c r="L29" s="1"/>
      <c r="M29" s="1"/>
      <c r="N29" s="1"/>
      <c r="O29" s="1"/>
      <c r="P29" s="1"/>
      <c r="Q29" s="1"/>
      <c r="R29" s="1"/>
      <c r="S29" s="11"/>
      <c r="T29" s="11"/>
    </row>
    <row r="30" spans="2:20" x14ac:dyDescent="0.2">
      <c r="B30" s="1"/>
      <c r="C30" s="1"/>
      <c r="D30" s="1"/>
      <c r="E30" s="1"/>
      <c r="F30" s="1"/>
      <c r="G30" s="1"/>
      <c r="H30" s="1"/>
      <c r="I30" s="13"/>
      <c r="J30" s="1"/>
      <c r="K30" s="1"/>
      <c r="L30" s="1"/>
      <c r="M30" s="1"/>
      <c r="N30" s="1"/>
      <c r="O30" s="1"/>
      <c r="P30" s="1"/>
      <c r="Q30" s="1"/>
      <c r="R30" s="1"/>
      <c r="S30" s="1"/>
      <c r="T30" s="12"/>
    </row>
    <row r="31" spans="2:20" x14ac:dyDescent="0.2">
      <c r="B31" s="1"/>
      <c r="C31" s="1"/>
      <c r="D31" s="1"/>
      <c r="E31" s="1"/>
      <c r="F31" s="1"/>
      <c r="G31" s="1"/>
      <c r="H31" s="1"/>
      <c r="I31" s="13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2:20" x14ac:dyDescent="0.2">
      <c r="B32" s="29"/>
      <c r="C32" s="29"/>
      <c r="D32" s="29"/>
      <c r="E32" s="29"/>
      <c r="F32" s="29"/>
      <c r="G32" s="29"/>
      <c r="H32" s="29"/>
      <c r="I32" s="41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</row>
    <row r="33" spans="2:20" x14ac:dyDescent="0.2">
      <c r="B33" s="29"/>
      <c r="C33" s="29"/>
      <c r="D33" s="29"/>
      <c r="E33" s="29"/>
      <c r="F33" s="29"/>
      <c r="G33" s="29"/>
      <c r="H33" s="29"/>
      <c r="I33" s="41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8" orientation="landscape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3"/>
  <sheetViews>
    <sheetView zoomScale="115" zoomScaleNormal="115" workbookViewId="0">
      <selection activeCell="D33" sqref="D33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5.85546875" bestFit="1" customWidth="1"/>
    <col min="20" max="20" width="13.85546875" customWidth="1"/>
  </cols>
  <sheetData>
    <row r="1" spans="2:25" s="2" customFormat="1" x14ac:dyDescent="0.2">
      <c r="C1" s="3"/>
      <c r="D1" s="4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13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11.25" x14ac:dyDescent="0.2">
      <c r="B8" s="173" t="s">
        <v>19</v>
      </c>
      <c r="C8" s="173"/>
      <c r="D8" s="10" t="s">
        <v>275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39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x14ac:dyDescent="0.2">
      <c r="B11" s="30">
        <v>1</v>
      </c>
      <c r="C11" s="30" t="s">
        <v>39</v>
      </c>
      <c r="D11" s="36" t="s">
        <v>276</v>
      </c>
      <c r="E11" s="119" t="s">
        <v>52</v>
      </c>
      <c r="F11" s="73">
        <v>1</v>
      </c>
      <c r="G11" s="73">
        <v>1</v>
      </c>
      <c r="H11" s="73">
        <v>1</v>
      </c>
      <c r="I11" s="30">
        <v>1</v>
      </c>
      <c r="J11" s="52">
        <v>1</v>
      </c>
      <c r="K11" s="52">
        <v>1</v>
      </c>
      <c r="L11" s="77">
        <v>1</v>
      </c>
      <c r="M11" s="77">
        <v>1</v>
      </c>
      <c r="N11" s="77">
        <v>1</v>
      </c>
      <c r="O11" s="52">
        <v>1</v>
      </c>
      <c r="P11" s="52">
        <v>1</v>
      </c>
      <c r="Q11" s="52">
        <v>1</v>
      </c>
      <c r="R11" s="51">
        <f>SUM(F11:Q11)</f>
        <v>12</v>
      </c>
      <c r="S11" s="54">
        <v>3484.1954000000001</v>
      </c>
      <c r="T11" s="55">
        <f>+R11*S11</f>
        <v>41810.344799999999</v>
      </c>
    </row>
    <row r="12" spans="2:25" s="44" customFormat="1" x14ac:dyDescent="0.2">
      <c r="B12" s="30"/>
      <c r="C12" s="30"/>
      <c r="D12" s="32"/>
      <c r="E12" s="33"/>
      <c r="F12" s="73"/>
      <c r="G12" s="73"/>
      <c r="H12" s="73"/>
      <c r="I12" s="30"/>
      <c r="J12" s="30"/>
      <c r="K12" s="56"/>
      <c r="L12" s="73"/>
      <c r="M12" s="73"/>
      <c r="N12" s="73"/>
      <c r="O12" s="30"/>
      <c r="P12" s="56"/>
      <c r="Q12" s="56"/>
      <c r="R12" s="30"/>
      <c r="S12" s="57"/>
      <c r="T12" s="58">
        <f>+R12*S12</f>
        <v>0</v>
      </c>
    </row>
    <row r="13" spans="2:25" s="44" customFormat="1" x14ac:dyDescent="0.2">
      <c r="B13" s="30"/>
      <c r="C13" s="30"/>
      <c r="D13" s="32"/>
      <c r="E13" s="33"/>
      <c r="F13" s="73"/>
      <c r="G13" s="73"/>
      <c r="H13" s="73"/>
      <c r="I13" s="30"/>
      <c r="J13" s="30"/>
      <c r="K13" s="56"/>
      <c r="L13" s="73"/>
      <c r="M13" s="73"/>
      <c r="N13" s="73"/>
      <c r="O13" s="30"/>
      <c r="P13" s="56"/>
      <c r="Q13" s="56"/>
      <c r="R13" s="30"/>
      <c r="S13" s="57"/>
      <c r="T13" s="58">
        <f t="shared" ref="T13:T22" si="0">+R13*S13</f>
        <v>0</v>
      </c>
    </row>
    <row r="14" spans="2:25" s="44" customFormat="1" x14ac:dyDescent="0.2">
      <c r="B14" s="30"/>
      <c r="C14" s="30"/>
      <c r="D14" s="32"/>
      <c r="E14" s="33"/>
      <c r="F14" s="73"/>
      <c r="G14" s="73"/>
      <c r="H14" s="73"/>
      <c r="I14" s="30"/>
      <c r="J14" s="30"/>
      <c r="K14" s="56"/>
      <c r="L14" s="73"/>
      <c r="M14" s="73"/>
      <c r="N14" s="73"/>
      <c r="O14" s="30"/>
      <c r="P14" s="56"/>
      <c r="Q14" s="56"/>
      <c r="R14" s="30"/>
      <c r="S14" s="57"/>
      <c r="T14" s="58">
        <f t="shared" si="0"/>
        <v>0</v>
      </c>
    </row>
    <row r="15" spans="2:25" s="44" customFormat="1" x14ac:dyDescent="0.2">
      <c r="B15" s="30"/>
      <c r="C15" s="30"/>
      <c r="D15" s="32"/>
      <c r="E15" s="33"/>
      <c r="F15" s="73"/>
      <c r="G15" s="73"/>
      <c r="H15" s="73"/>
      <c r="I15" s="30"/>
      <c r="J15" s="30"/>
      <c r="K15" s="56"/>
      <c r="L15" s="73"/>
      <c r="M15" s="73"/>
      <c r="N15" s="73"/>
      <c r="O15" s="30"/>
      <c r="P15" s="56"/>
      <c r="Q15" s="56"/>
      <c r="R15" s="30"/>
      <c r="S15" s="57"/>
      <c r="T15" s="58">
        <f t="shared" si="0"/>
        <v>0</v>
      </c>
    </row>
    <row r="16" spans="2:25" s="44" customFormat="1" x14ac:dyDescent="0.2">
      <c r="B16" s="30"/>
      <c r="C16" s="30"/>
      <c r="D16" s="32"/>
      <c r="E16" s="33"/>
      <c r="F16" s="73"/>
      <c r="G16" s="73"/>
      <c r="H16" s="73"/>
      <c r="I16" s="30"/>
      <c r="J16" s="30"/>
      <c r="K16" s="56"/>
      <c r="L16" s="73"/>
      <c r="M16" s="73"/>
      <c r="N16" s="73"/>
      <c r="O16" s="30"/>
      <c r="P16" s="56"/>
      <c r="Q16" s="56"/>
      <c r="R16" s="30"/>
      <c r="S16" s="57"/>
      <c r="T16" s="58">
        <f t="shared" si="0"/>
        <v>0</v>
      </c>
    </row>
    <row r="17" spans="2:20" s="44" customFormat="1" x14ac:dyDescent="0.2">
      <c r="B17" s="30"/>
      <c r="C17" s="30"/>
      <c r="D17" s="32"/>
      <c r="E17" s="33"/>
      <c r="F17" s="73"/>
      <c r="G17" s="73"/>
      <c r="H17" s="73"/>
      <c r="I17" s="30"/>
      <c r="J17" s="30"/>
      <c r="K17" s="56"/>
      <c r="L17" s="73"/>
      <c r="M17" s="73"/>
      <c r="N17" s="73"/>
      <c r="O17" s="30"/>
      <c r="P17" s="56"/>
      <c r="Q17" s="56"/>
      <c r="R17" s="30"/>
      <c r="S17" s="57"/>
      <c r="T17" s="58">
        <f t="shared" si="0"/>
        <v>0</v>
      </c>
    </row>
    <row r="18" spans="2:20" s="44" customFormat="1" x14ac:dyDescent="0.2">
      <c r="B18" s="30"/>
      <c r="C18" s="30"/>
      <c r="D18" s="32"/>
      <c r="E18" s="33"/>
      <c r="F18" s="73"/>
      <c r="G18" s="73"/>
      <c r="H18" s="73"/>
      <c r="I18" s="30"/>
      <c r="J18" s="30"/>
      <c r="K18" s="56"/>
      <c r="L18" s="73"/>
      <c r="M18" s="73"/>
      <c r="N18" s="73"/>
      <c r="O18" s="30"/>
      <c r="P18" s="56"/>
      <c r="Q18" s="56"/>
      <c r="R18" s="30"/>
      <c r="S18" s="57"/>
      <c r="T18" s="58">
        <f t="shared" si="0"/>
        <v>0</v>
      </c>
    </row>
    <row r="19" spans="2:20" s="44" customFormat="1" x14ac:dyDescent="0.2">
      <c r="B19" s="30"/>
      <c r="C19" s="30"/>
      <c r="D19" s="32"/>
      <c r="E19" s="33"/>
      <c r="F19" s="73"/>
      <c r="G19" s="73"/>
      <c r="H19" s="73"/>
      <c r="I19" s="30"/>
      <c r="J19" s="30"/>
      <c r="K19" s="56"/>
      <c r="L19" s="73"/>
      <c r="M19" s="73"/>
      <c r="N19" s="73"/>
      <c r="O19" s="30"/>
      <c r="P19" s="56"/>
      <c r="Q19" s="56"/>
      <c r="R19" s="30"/>
      <c r="S19" s="57"/>
      <c r="T19" s="58">
        <f t="shared" si="0"/>
        <v>0</v>
      </c>
    </row>
    <row r="20" spans="2:20" s="44" customFormat="1" x14ac:dyDescent="0.2">
      <c r="B20" s="30"/>
      <c r="C20" s="30"/>
      <c r="D20" s="32"/>
      <c r="E20" s="33"/>
      <c r="F20" s="73"/>
      <c r="G20" s="73"/>
      <c r="H20" s="73"/>
      <c r="I20" s="30"/>
      <c r="J20" s="30"/>
      <c r="K20" s="56"/>
      <c r="L20" s="73"/>
      <c r="M20" s="73"/>
      <c r="N20" s="73"/>
      <c r="O20" s="30"/>
      <c r="P20" s="56"/>
      <c r="Q20" s="56"/>
      <c r="R20" s="30"/>
      <c r="S20" s="57"/>
      <c r="T20" s="58">
        <f t="shared" si="0"/>
        <v>0</v>
      </c>
    </row>
    <row r="21" spans="2:20" s="44" customFormat="1" x14ac:dyDescent="0.2">
      <c r="B21" s="30"/>
      <c r="C21" s="30"/>
      <c r="D21" s="31"/>
      <c r="E21" s="33"/>
      <c r="F21" s="73"/>
      <c r="G21" s="73"/>
      <c r="H21" s="73"/>
      <c r="I21" s="30"/>
      <c r="J21" s="30"/>
      <c r="K21" s="56"/>
      <c r="L21" s="73"/>
      <c r="M21" s="73"/>
      <c r="N21" s="73"/>
      <c r="O21" s="30"/>
      <c r="P21" s="56"/>
      <c r="Q21" s="56"/>
      <c r="R21" s="30"/>
      <c r="S21" s="57"/>
      <c r="T21" s="58">
        <f t="shared" si="0"/>
        <v>0</v>
      </c>
    </row>
    <row r="22" spans="2:20" s="44" customFormat="1" x14ac:dyDescent="0.2">
      <c r="B22" s="30"/>
      <c r="C22" s="30"/>
      <c r="D22" s="31"/>
      <c r="E22" s="33"/>
      <c r="F22" s="73"/>
      <c r="G22" s="73"/>
      <c r="H22" s="73"/>
      <c r="I22" s="30"/>
      <c r="J22" s="30"/>
      <c r="K22" s="56"/>
      <c r="L22" s="73"/>
      <c r="M22" s="73"/>
      <c r="N22" s="73"/>
      <c r="O22" s="30"/>
      <c r="P22" s="56"/>
      <c r="Q22" s="56"/>
      <c r="R22" s="30"/>
      <c r="S22" s="57"/>
      <c r="T22" s="58">
        <f t="shared" si="0"/>
        <v>0</v>
      </c>
    </row>
    <row r="23" spans="2:20" s="44" customFormat="1" x14ac:dyDescent="0.2">
      <c r="B23" s="30"/>
      <c r="C23" s="30"/>
      <c r="D23" s="31"/>
      <c r="E23" s="33"/>
      <c r="F23" s="73"/>
      <c r="G23" s="73"/>
      <c r="H23" s="73"/>
      <c r="I23" s="30"/>
      <c r="J23" s="30"/>
      <c r="K23" s="56"/>
      <c r="L23" s="73"/>
      <c r="M23" s="73"/>
      <c r="N23" s="73"/>
      <c r="O23" s="30"/>
      <c r="P23" s="56"/>
      <c r="Q23" s="56"/>
      <c r="R23" s="30"/>
      <c r="S23" s="57"/>
      <c r="T23" s="58">
        <f t="shared" ref="T23:T24" si="1">+S23*R23</f>
        <v>0</v>
      </c>
    </row>
    <row r="24" spans="2:20" s="44" customFormat="1" x14ac:dyDescent="0.2">
      <c r="B24" s="30"/>
      <c r="C24" s="30"/>
      <c r="D24" s="32"/>
      <c r="E24" s="33"/>
      <c r="F24" s="73"/>
      <c r="G24" s="73"/>
      <c r="H24" s="73"/>
      <c r="I24" s="30"/>
      <c r="J24" s="30"/>
      <c r="K24" s="56"/>
      <c r="L24" s="73"/>
      <c r="M24" s="73"/>
      <c r="N24" s="73"/>
      <c r="O24" s="30"/>
      <c r="P24" s="56"/>
      <c r="Q24" s="56"/>
      <c r="R24" s="30"/>
      <c r="S24" s="57"/>
      <c r="T24" s="58">
        <f t="shared" si="1"/>
        <v>0</v>
      </c>
    </row>
    <row r="25" spans="2:20" x14ac:dyDescent="0.2">
      <c r="B25" s="30"/>
      <c r="C25" s="7"/>
      <c r="D25" s="32"/>
      <c r="E25" s="33"/>
      <c r="F25" s="82"/>
      <c r="G25" s="73"/>
      <c r="H25" s="82"/>
      <c r="I25" s="7"/>
      <c r="J25" s="7"/>
      <c r="K25" s="8"/>
      <c r="L25" s="82"/>
      <c r="M25" s="83"/>
      <c r="N25" s="82"/>
      <c r="O25" s="8"/>
      <c r="P25" s="8"/>
      <c r="Q25" s="8"/>
      <c r="R25" s="7"/>
      <c r="S25" s="9"/>
      <c r="T25" s="34"/>
    </row>
    <row r="26" spans="2:20" ht="13.5" thickBot="1" x14ac:dyDescent="0.25">
      <c r="B26" s="16"/>
      <c r="C26" s="17"/>
      <c r="D26" s="17"/>
      <c r="E26" s="17"/>
      <c r="F26" s="84"/>
      <c r="G26" s="85"/>
      <c r="H26" s="84"/>
      <c r="I26" s="17"/>
      <c r="J26" s="17"/>
      <c r="K26" s="18"/>
      <c r="L26" s="84"/>
      <c r="M26" s="85"/>
      <c r="N26" s="84"/>
      <c r="O26" s="18"/>
      <c r="P26" s="18"/>
      <c r="Q26" s="18"/>
      <c r="R26" s="17"/>
      <c r="S26" s="19"/>
      <c r="T26" s="20"/>
    </row>
    <row r="27" spans="2:20" x14ac:dyDescent="0.2">
      <c r="B27" s="13"/>
      <c r="C27" s="13"/>
      <c r="D27" s="1"/>
      <c r="E27" s="13"/>
      <c r="F27" s="1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1" t="s">
        <v>18</v>
      </c>
      <c r="T27" s="26">
        <f>+SUM(T11:T25)*0.16</f>
        <v>6689.6551680000002</v>
      </c>
    </row>
    <row r="28" spans="2:20" x14ac:dyDescent="0.2">
      <c r="B28" s="13"/>
      <c r="C28" s="13"/>
      <c r="D28" s="1"/>
      <c r="E28" s="13"/>
      <c r="F28" s="1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27" t="s">
        <v>17</v>
      </c>
      <c r="T28" s="28">
        <f>SUM(T11:T27)</f>
        <v>48499.999967999996</v>
      </c>
    </row>
    <row r="29" spans="2:20" x14ac:dyDescent="0.2">
      <c r="B29" s="13"/>
      <c r="C29" s="13"/>
      <c r="D29" s="1"/>
      <c r="E29" s="13"/>
      <c r="F29" s="1"/>
      <c r="G29" s="1"/>
      <c r="H29" s="1"/>
      <c r="I29" s="13"/>
      <c r="J29" s="1"/>
      <c r="K29" s="1"/>
      <c r="L29" s="1"/>
      <c r="M29" s="1"/>
      <c r="N29" s="1"/>
      <c r="O29" s="1"/>
      <c r="P29" s="1"/>
      <c r="Q29" s="1"/>
      <c r="R29" s="1"/>
      <c r="S29" s="11"/>
      <c r="T29" s="11"/>
    </row>
    <row r="30" spans="2:20" x14ac:dyDescent="0.2">
      <c r="B30" s="1"/>
      <c r="C30" s="1"/>
      <c r="D30" s="1"/>
      <c r="E30" s="1"/>
      <c r="F30" s="1"/>
      <c r="G30" s="1"/>
      <c r="H30" s="1"/>
      <c r="I30" s="13"/>
      <c r="J30" s="1"/>
      <c r="K30" s="1"/>
      <c r="L30" s="1"/>
      <c r="M30" s="1"/>
      <c r="N30" s="1"/>
      <c r="O30" s="1"/>
      <c r="P30" s="1"/>
      <c r="Q30" s="1"/>
      <c r="R30" s="1"/>
      <c r="S30" s="1"/>
      <c r="T30" s="12"/>
    </row>
    <row r="31" spans="2:20" x14ac:dyDescent="0.2">
      <c r="B31" s="1"/>
      <c r="C31" s="1"/>
      <c r="D31" s="1"/>
      <c r="E31" s="1"/>
      <c r="F31" s="1"/>
      <c r="G31" s="1"/>
      <c r="H31" s="1"/>
      <c r="I31" s="13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2:20" x14ac:dyDescent="0.2">
      <c r="B32" s="29"/>
      <c r="C32" s="29"/>
      <c r="D32" s="29"/>
      <c r="E32" s="29"/>
      <c r="F32" s="29"/>
      <c r="G32" s="29"/>
      <c r="H32" s="29"/>
      <c r="I32" s="41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</row>
    <row r="33" spans="2:20" x14ac:dyDescent="0.2">
      <c r="B33" s="29"/>
      <c r="C33" s="29"/>
      <c r="D33" s="29"/>
      <c r="E33" s="29"/>
      <c r="F33" s="29"/>
      <c r="G33" s="29"/>
      <c r="H33" s="29"/>
      <c r="I33" s="41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8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23"/>
  <sheetViews>
    <sheetView zoomScale="85" zoomScaleNormal="85" workbookViewId="0">
      <selection activeCell="B2" sqref="B2:T19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customWidth="1"/>
    <col min="5" max="5" width="8.5703125" customWidth="1"/>
    <col min="6" max="6" width="6.85546875" customWidth="1"/>
    <col min="7" max="7" width="9" customWidth="1"/>
    <col min="8" max="8" width="9.7109375" customWidth="1"/>
    <col min="9" max="9" width="8.42578125" style="4" customWidth="1"/>
    <col min="10" max="10" width="11.42578125" customWidth="1"/>
    <col min="11" max="11" width="8.7109375" customWidth="1"/>
    <col min="12" max="12" width="9.140625" customWidth="1"/>
    <col min="13" max="13" width="10" customWidth="1"/>
    <col min="14" max="14" width="12.140625" customWidth="1"/>
    <col min="15" max="15" width="10.85546875" style="4" customWidth="1"/>
    <col min="16" max="16" width="11.140625" customWidth="1"/>
    <col min="17" max="17" width="11.5703125" customWidth="1"/>
    <col min="18" max="19" width="10.28515625" customWidth="1"/>
    <col min="20" max="20" width="13.85546875" customWidth="1"/>
  </cols>
  <sheetData>
    <row r="1" spans="2:25" s="2" customFormat="1" x14ac:dyDescent="0.2">
      <c r="C1" s="3"/>
      <c r="D1" s="4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13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x14ac:dyDescent="0.2">
      <c r="B8" s="175" t="s">
        <v>19</v>
      </c>
      <c r="C8" s="175"/>
      <c r="D8" s="10" t="s">
        <v>186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2" t="s">
        <v>135</v>
      </c>
      <c r="T8" s="172"/>
      <c r="U8" s="6"/>
      <c r="V8" s="6"/>
      <c r="W8" s="6"/>
      <c r="X8" s="6"/>
      <c r="Y8" s="6"/>
    </row>
    <row r="9" spans="2:25" ht="13.5" thickBot="1" x14ac:dyDescent="0.25"/>
    <row r="10" spans="2:25" s="44" customFormat="1" ht="29.25" customHeight="1" thickBot="1" x14ac:dyDescent="0.25">
      <c r="B10" s="46" t="s">
        <v>0</v>
      </c>
      <c r="C10" s="47" t="s">
        <v>2</v>
      </c>
      <c r="D10" s="47" t="s">
        <v>4</v>
      </c>
      <c r="E10" s="47" t="s">
        <v>3</v>
      </c>
      <c r="F10" s="48" t="s">
        <v>5</v>
      </c>
      <c r="G10" s="48" t="s">
        <v>6</v>
      </c>
      <c r="H10" s="48" t="s">
        <v>7</v>
      </c>
      <c r="I10" s="48" t="s">
        <v>8</v>
      </c>
      <c r="J10" s="47" t="s">
        <v>9</v>
      </c>
      <c r="K10" s="47" t="s">
        <v>10</v>
      </c>
      <c r="L10" s="48" t="s">
        <v>11</v>
      </c>
      <c r="M10" s="47" t="s">
        <v>12</v>
      </c>
      <c r="N10" s="47" t="s">
        <v>13</v>
      </c>
      <c r="O10" s="48" t="s">
        <v>14</v>
      </c>
      <c r="P10" s="48" t="s">
        <v>15</v>
      </c>
      <c r="Q10" s="48" t="s">
        <v>16</v>
      </c>
      <c r="R10" s="47" t="s">
        <v>1</v>
      </c>
      <c r="S10" s="49" t="s">
        <v>20</v>
      </c>
      <c r="T10" s="50" t="s">
        <v>22</v>
      </c>
    </row>
    <row r="11" spans="2:25" s="44" customFormat="1" x14ac:dyDescent="0.2">
      <c r="B11" s="30">
        <v>1</v>
      </c>
      <c r="C11" s="30" t="s">
        <v>39</v>
      </c>
      <c r="D11" s="35" t="s">
        <v>129</v>
      </c>
      <c r="E11" s="30" t="s">
        <v>142</v>
      </c>
      <c r="F11" s="73"/>
      <c r="G11" s="73"/>
      <c r="H11" s="73">
        <v>3</v>
      </c>
      <c r="I11" s="30"/>
      <c r="J11" s="52"/>
      <c r="K11" s="52">
        <v>4</v>
      </c>
      <c r="L11" s="77"/>
      <c r="M11" s="76"/>
      <c r="N11" s="77"/>
      <c r="O11" s="52"/>
      <c r="P11" s="52">
        <v>3</v>
      </c>
      <c r="Q11" s="53"/>
      <c r="R11" s="52">
        <f>+SUM(F11:Q11)</f>
        <v>10</v>
      </c>
      <c r="S11" s="54">
        <v>850</v>
      </c>
      <c r="T11" s="55">
        <f>S11*R11</f>
        <v>8500</v>
      </c>
    </row>
    <row r="12" spans="2:25" s="44" customFormat="1" x14ac:dyDescent="0.2">
      <c r="B12" s="30">
        <v>2</v>
      </c>
      <c r="C12" s="30" t="s">
        <v>39</v>
      </c>
      <c r="D12" s="36" t="s">
        <v>187</v>
      </c>
      <c r="E12" s="30" t="s">
        <v>80</v>
      </c>
      <c r="F12" s="73"/>
      <c r="G12" s="73">
        <v>1</v>
      </c>
      <c r="H12" s="73"/>
      <c r="I12" s="30"/>
      <c r="J12" s="30"/>
      <c r="K12" s="56"/>
      <c r="L12" s="73"/>
      <c r="M12" s="78"/>
      <c r="N12" s="73"/>
      <c r="O12" s="30"/>
      <c r="P12" s="56"/>
      <c r="Q12" s="56"/>
      <c r="R12" s="30">
        <v>1</v>
      </c>
      <c r="S12" s="57">
        <v>120.69</v>
      </c>
      <c r="T12" s="58">
        <f>+R12*S12</f>
        <v>120.69</v>
      </c>
    </row>
    <row r="13" spans="2:25" s="44" customFormat="1" x14ac:dyDescent="0.2">
      <c r="B13" s="30"/>
      <c r="C13" s="30"/>
      <c r="D13" s="35"/>
      <c r="E13" s="30"/>
      <c r="F13" s="73"/>
      <c r="G13" s="73"/>
      <c r="H13" s="73"/>
      <c r="I13" s="30"/>
      <c r="J13" s="30"/>
      <c r="K13" s="56"/>
      <c r="L13" s="73"/>
      <c r="M13" s="78"/>
      <c r="N13" s="73"/>
      <c r="O13" s="30"/>
      <c r="P13" s="56"/>
      <c r="Q13" s="56"/>
      <c r="R13" s="30"/>
      <c r="S13" s="57"/>
      <c r="T13" s="58">
        <f>+S13*R13</f>
        <v>0</v>
      </c>
    </row>
    <row r="14" spans="2:25" s="44" customFormat="1" x14ac:dyDescent="0.2">
      <c r="B14" s="30"/>
      <c r="C14" s="30"/>
      <c r="D14" s="31"/>
      <c r="E14" s="30"/>
      <c r="F14" s="73"/>
      <c r="G14" s="73"/>
      <c r="H14" s="73"/>
      <c r="I14" s="30"/>
      <c r="J14" s="30"/>
      <c r="K14" s="56"/>
      <c r="L14" s="73"/>
      <c r="M14" s="78"/>
      <c r="N14" s="73"/>
      <c r="O14" s="30"/>
      <c r="P14" s="56"/>
      <c r="Q14" s="56"/>
      <c r="R14" s="30"/>
      <c r="S14" s="57"/>
      <c r="T14" s="58"/>
    </row>
    <row r="15" spans="2:25" x14ac:dyDescent="0.2">
      <c r="B15" s="14"/>
      <c r="C15" s="7"/>
      <c r="D15" s="7"/>
      <c r="E15" s="7"/>
      <c r="F15" s="82"/>
      <c r="G15" s="83"/>
      <c r="H15" s="82"/>
      <c r="I15" s="7"/>
      <c r="J15" s="7"/>
      <c r="K15" s="8"/>
      <c r="L15" s="82"/>
      <c r="M15" s="83"/>
      <c r="N15" s="82"/>
      <c r="O15" s="7"/>
      <c r="P15" s="8"/>
      <c r="Q15" s="8"/>
      <c r="R15" s="7"/>
      <c r="S15" s="9"/>
      <c r="T15" s="15"/>
    </row>
    <row r="16" spans="2:25" ht="13.5" thickBot="1" x14ac:dyDescent="0.25">
      <c r="B16" s="16"/>
      <c r="C16" s="17"/>
      <c r="D16" s="17"/>
      <c r="E16" s="17"/>
      <c r="F16" s="84"/>
      <c r="G16" s="85"/>
      <c r="H16" s="84"/>
      <c r="I16" s="17"/>
      <c r="J16" s="17"/>
      <c r="K16" s="18"/>
      <c r="L16" s="84"/>
      <c r="M16" s="85"/>
      <c r="N16" s="84"/>
      <c r="O16" s="17"/>
      <c r="P16" s="18"/>
      <c r="Q16" s="18"/>
      <c r="R16" s="17"/>
      <c r="S16" s="19"/>
      <c r="T16" s="20"/>
    </row>
    <row r="17" spans="2:20" x14ac:dyDescent="0.2">
      <c r="B17" s="13"/>
      <c r="C17" s="13"/>
      <c r="D17" s="1"/>
      <c r="E17" s="13"/>
      <c r="F17" s="1"/>
      <c r="G17" s="1"/>
      <c r="H17" s="1"/>
      <c r="I17" s="13"/>
      <c r="J17" s="1"/>
      <c r="K17" s="1"/>
      <c r="L17" s="1"/>
      <c r="M17" s="1"/>
      <c r="N17" s="1"/>
      <c r="O17" s="13"/>
      <c r="P17" s="1"/>
      <c r="Q17" s="1"/>
      <c r="R17" s="1"/>
      <c r="S17" s="11" t="s">
        <v>18</v>
      </c>
      <c r="T17" s="26">
        <f>+SUM(T11:T16)*0.16</f>
        <v>1379.3104000000001</v>
      </c>
    </row>
    <row r="18" spans="2:20" x14ac:dyDescent="0.2">
      <c r="B18" s="13"/>
      <c r="C18" s="13"/>
      <c r="D18" s="1"/>
      <c r="E18" s="13"/>
      <c r="F18" s="1"/>
      <c r="G18" s="1"/>
      <c r="H18" s="1"/>
      <c r="I18" s="13"/>
      <c r="J18" s="1"/>
      <c r="K18" s="1"/>
      <c r="L18" s="1"/>
      <c r="M18" s="1"/>
      <c r="N18" s="1"/>
      <c r="O18" s="13"/>
      <c r="P18" s="1"/>
      <c r="Q18" s="1"/>
      <c r="R18" s="1"/>
      <c r="S18" s="27" t="s">
        <v>17</v>
      </c>
      <c r="T18" s="28">
        <f>SUM(T11:T17)</f>
        <v>10000.000400000001</v>
      </c>
    </row>
    <row r="19" spans="2:20" x14ac:dyDescent="0.2">
      <c r="B19" s="13"/>
      <c r="C19" s="13"/>
      <c r="D19" s="1"/>
      <c r="E19" s="13"/>
      <c r="F19" s="1"/>
      <c r="G19" s="1"/>
      <c r="H19" s="1"/>
      <c r="I19" s="13"/>
      <c r="J19" s="1"/>
      <c r="K19" s="1"/>
      <c r="L19" s="1"/>
      <c r="M19" s="1"/>
      <c r="N19" s="1"/>
      <c r="O19" s="13"/>
      <c r="P19" s="1"/>
      <c r="Q19" s="1"/>
      <c r="R19" s="1"/>
      <c r="S19" s="11"/>
      <c r="T19" s="11"/>
    </row>
    <row r="20" spans="2:20" x14ac:dyDescent="0.2">
      <c r="B20" s="1"/>
      <c r="C20" s="1"/>
      <c r="D20" s="1"/>
      <c r="E20" s="1"/>
      <c r="F20" s="1"/>
      <c r="G20" s="1"/>
      <c r="H20" s="1"/>
      <c r="I20" s="13"/>
      <c r="J20" s="1"/>
      <c r="K20" s="1"/>
      <c r="L20" s="1"/>
      <c r="M20" s="1"/>
      <c r="N20" s="1"/>
      <c r="O20" s="13"/>
      <c r="P20" s="1"/>
      <c r="Q20" s="1"/>
      <c r="R20" s="1"/>
      <c r="S20" s="1"/>
      <c r="T20" s="12"/>
    </row>
    <row r="21" spans="2:20" x14ac:dyDescent="0.2">
      <c r="B21" s="1"/>
      <c r="C21" s="1"/>
      <c r="D21" s="1"/>
      <c r="E21" s="1"/>
      <c r="F21" s="1"/>
      <c r="G21" s="1"/>
      <c r="H21" s="1"/>
      <c r="I21" s="13"/>
      <c r="J21" s="1"/>
      <c r="K21" s="1"/>
      <c r="L21" s="1"/>
      <c r="M21" s="1"/>
      <c r="N21" s="1"/>
      <c r="O21" s="13"/>
      <c r="P21" s="1"/>
      <c r="Q21" s="1"/>
      <c r="R21" s="1"/>
      <c r="S21" s="1"/>
      <c r="T21" s="1"/>
    </row>
    <row r="22" spans="2:20" x14ac:dyDescent="0.2">
      <c r="B22" s="29"/>
      <c r="C22" s="29"/>
      <c r="D22" s="29"/>
      <c r="E22" s="29"/>
      <c r="F22" s="29"/>
      <c r="G22" s="29"/>
      <c r="H22" s="29"/>
      <c r="I22" s="41"/>
      <c r="J22" s="29"/>
      <c r="K22" s="29"/>
      <c r="L22" s="29"/>
      <c r="M22" s="29"/>
      <c r="N22" s="29"/>
      <c r="O22" s="41"/>
      <c r="P22" s="29"/>
      <c r="Q22" s="29"/>
      <c r="R22" s="29"/>
      <c r="S22" s="29"/>
      <c r="T22" s="29"/>
    </row>
    <row r="23" spans="2:20" x14ac:dyDescent="0.2">
      <c r="B23" s="29"/>
      <c r="C23" s="29"/>
      <c r="D23" s="29"/>
      <c r="E23" s="29"/>
      <c r="F23" s="29"/>
      <c r="G23" s="29"/>
      <c r="H23" s="29"/>
      <c r="I23" s="41"/>
      <c r="J23" s="29"/>
      <c r="K23" s="29"/>
      <c r="L23" s="29"/>
      <c r="M23" s="29"/>
      <c r="N23" s="29"/>
      <c r="O23" s="41"/>
      <c r="P23" s="29"/>
      <c r="Q23" s="29"/>
      <c r="R23" s="29"/>
      <c r="S23" s="29"/>
      <c r="T23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6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3"/>
  <sheetViews>
    <sheetView zoomScale="115" zoomScaleNormal="115" workbookViewId="0">
      <selection activeCell="B2" sqref="B2:T28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5.85546875" bestFit="1" customWidth="1"/>
    <col min="20" max="20" width="13.85546875" customWidth="1"/>
  </cols>
  <sheetData>
    <row r="1" spans="2:25" s="2" customFormat="1" x14ac:dyDescent="0.2">
      <c r="C1" s="3"/>
      <c r="D1" s="4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13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11.25" x14ac:dyDescent="0.2">
      <c r="B8" s="173" t="s">
        <v>19</v>
      </c>
      <c r="C8" s="173"/>
      <c r="D8" s="10" t="s">
        <v>277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39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x14ac:dyDescent="0.2">
      <c r="B11" s="30">
        <v>1</v>
      </c>
      <c r="C11" s="30" t="s">
        <v>39</v>
      </c>
      <c r="D11" s="36" t="s">
        <v>278</v>
      </c>
      <c r="E11" s="119" t="s">
        <v>67</v>
      </c>
      <c r="F11" s="73"/>
      <c r="G11" s="73"/>
      <c r="H11" s="73">
        <v>1</v>
      </c>
      <c r="I11" s="30"/>
      <c r="J11" s="52"/>
      <c r="K11" s="53"/>
      <c r="L11" s="77">
        <v>1</v>
      </c>
      <c r="M11" s="77"/>
      <c r="N11" s="77"/>
      <c r="O11" s="52"/>
      <c r="P11" s="52">
        <v>1</v>
      </c>
      <c r="Q11" s="52">
        <v>1</v>
      </c>
      <c r="R11" s="51">
        <f>SUM(F11:Q11)</f>
        <v>4</v>
      </c>
      <c r="S11" s="54">
        <v>3232.7586200000001</v>
      </c>
      <c r="T11" s="55">
        <f>+R11*S11</f>
        <v>12931.03448</v>
      </c>
    </row>
    <row r="12" spans="2:25" s="44" customFormat="1" x14ac:dyDescent="0.2">
      <c r="B12" s="30"/>
      <c r="C12" s="30"/>
      <c r="D12" s="32"/>
      <c r="E12" s="33"/>
      <c r="F12" s="73"/>
      <c r="G12" s="73"/>
      <c r="H12" s="73"/>
      <c r="I12" s="30"/>
      <c r="J12" s="30"/>
      <c r="K12" s="56"/>
      <c r="L12" s="73"/>
      <c r="M12" s="73"/>
      <c r="N12" s="73"/>
      <c r="O12" s="30"/>
      <c r="P12" s="56"/>
      <c r="Q12" s="56"/>
      <c r="R12" s="30"/>
      <c r="S12" s="57"/>
      <c r="T12" s="58">
        <f>+R12*S12</f>
        <v>0</v>
      </c>
    </row>
    <row r="13" spans="2:25" s="44" customFormat="1" x14ac:dyDescent="0.2">
      <c r="B13" s="30"/>
      <c r="C13" s="30"/>
      <c r="D13" s="32"/>
      <c r="E13" s="33"/>
      <c r="F13" s="73"/>
      <c r="G13" s="73"/>
      <c r="H13" s="73"/>
      <c r="I13" s="30"/>
      <c r="J13" s="30"/>
      <c r="K13" s="56"/>
      <c r="L13" s="73"/>
      <c r="M13" s="73"/>
      <c r="N13" s="73"/>
      <c r="O13" s="30"/>
      <c r="P13" s="56"/>
      <c r="Q13" s="56"/>
      <c r="R13" s="30"/>
      <c r="S13" s="57"/>
      <c r="T13" s="58">
        <f t="shared" ref="T13:T22" si="0">+R13*S13</f>
        <v>0</v>
      </c>
    </row>
    <row r="14" spans="2:25" s="44" customFormat="1" x14ac:dyDescent="0.2">
      <c r="B14" s="30"/>
      <c r="C14" s="30"/>
      <c r="D14" s="32"/>
      <c r="E14" s="33"/>
      <c r="F14" s="73"/>
      <c r="G14" s="73"/>
      <c r="H14" s="73"/>
      <c r="I14" s="30"/>
      <c r="J14" s="30"/>
      <c r="K14" s="56"/>
      <c r="L14" s="73"/>
      <c r="M14" s="73"/>
      <c r="N14" s="73"/>
      <c r="O14" s="30"/>
      <c r="P14" s="56"/>
      <c r="Q14" s="56"/>
      <c r="R14" s="30"/>
      <c r="S14" s="57"/>
      <c r="T14" s="58">
        <f t="shared" si="0"/>
        <v>0</v>
      </c>
    </row>
    <row r="15" spans="2:25" s="44" customFormat="1" x14ac:dyDescent="0.2">
      <c r="B15" s="30"/>
      <c r="C15" s="30"/>
      <c r="D15" s="32"/>
      <c r="E15" s="33"/>
      <c r="F15" s="73"/>
      <c r="G15" s="73"/>
      <c r="H15" s="73"/>
      <c r="I15" s="30"/>
      <c r="J15" s="30"/>
      <c r="K15" s="56"/>
      <c r="L15" s="73"/>
      <c r="M15" s="73"/>
      <c r="N15" s="73"/>
      <c r="O15" s="30"/>
      <c r="P15" s="56"/>
      <c r="Q15" s="56"/>
      <c r="R15" s="30"/>
      <c r="S15" s="57"/>
      <c r="T15" s="58">
        <f t="shared" si="0"/>
        <v>0</v>
      </c>
    </row>
    <row r="16" spans="2:25" s="44" customFormat="1" x14ac:dyDescent="0.2">
      <c r="B16" s="30"/>
      <c r="C16" s="30"/>
      <c r="D16" s="32"/>
      <c r="E16" s="33"/>
      <c r="F16" s="73"/>
      <c r="G16" s="73"/>
      <c r="H16" s="73"/>
      <c r="I16" s="30"/>
      <c r="J16" s="30"/>
      <c r="K16" s="56"/>
      <c r="L16" s="73"/>
      <c r="M16" s="73"/>
      <c r="N16" s="73"/>
      <c r="O16" s="30"/>
      <c r="P16" s="56"/>
      <c r="Q16" s="56"/>
      <c r="R16" s="30"/>
      <c r="S16" s="57"/>
      <c r="T16" s="58">
        <f t="shared" si="0"/>
        <v>0</v>
      </c>
    </row>
    <row r="17" spans="2:20" s="44" customFormat="1" x14ac:dyDescent="0.2">
      <c r="B17" s="30"/>
      <c r="C17" s="30"/>
      <c r="D17" s="32"/>
      <c r="E17" s="33"/>
      <c r="F17" s="73"/>
      <c r="G17" s="73"/>
      <c r="H17" s="73"/>
      <c r="I17" s="30"/>
      <c r="J17" s="30"/>
      <c r="K17" s="56"/>
      <c r="L17" s="73"/>
      <c r="M17" s="73"/>
      <c r="N17" s="73"/>
      <c r="O17" s="30"/>
      <c r="P17" s="56"/>
      <c r="Q17" s="56"/>
      <c r="R17" s="30"/>
      <c r="S17" s="57"/>
      <c r="T17" s="58">
        <f t="shared" si="0"/>
        <v>0</v>
      </c>
    </row>
    <row r="18" spans="2:20" s="44" customFormat="1" x14ac:dyDescent="0.2">
      <c r="B18" s="30"/>
      <c r="C18" s="30"/>
      <c r="D18" s="32"/>
      <c r="E18" s="33"/>
      <c r="F18" s="73"/>
      <c r="G18" s="73"/>
      <c r="H18" s="73"/>
      <c r="I18" s="30"/>
      <c r="J18" s="30"/>
      <c r="K18" s="56"/>
      <c r="L18" s="73"/>
      <c r="M18" s="73"/>
      <c r="N18" s="73"/>
      <c r="O18" s="30"/>
      <c r="P18" s="56"/>
      <c r="Q18" s="56"/>
      <c r="R18" s="30"/>
      <c r="S18" s="57"/>
      <c r="T18" s="58">
        <f t="shared" si="0"/>
        <v>0</v>
      </c>
    </row>
    <row r="19" spans="2:20" s="44" customFormat="1" x14ac:dyDescent="0.2">
      <c r="B19" s="30"/>
      <c r="C19" s="30"/>
      <c r="D19" s="32"/>
      <c r="E19" s="33"/>
      <c r="F19" s="73"/>
      <c r="G19" s="73"/>
      <c r="H19" s="73"/>
      <c r="I19" s="30"/>
      <c r="J19" s="30"/>
      <c r="K19" s="56"/>
      <c r="L19" s="73"/>
      <c r="M19" s="73"/>
      <c r="N19" s="73"/>
      <c r="O19" s="30"/>
      <c r="P19" s="56"/>
      <c r="Q19" s="56"/>
      <c r="R19" s="30"/>
      <c r="S19" s="57"/>
      <c r="T19" s="58">
        <f t="shared" si="0"/>
        <v>0</v>
      </c>
    </row>
    <row r="20" spans="2:20" s="44" customFormat="1" x14ac:dyDescent="0.2">
      <c r="B20" s="30"/>
      <c r="C20" s="30"/>
      <c r="D20" s="32"/>
      <c r="E20" s="33"/>
      <c r="F20" s="73"/>
      <c r="G20" s="73"/>
      <c r="H20" s="73"/>
      <c r="I20" s="30"/>
      <c r="J20" s="30"/>
      <c r="K20" s="56"/>
      <c r="L20" s="73"/>
      <c r="M20" s="73"/>
      <c r="N20" s="73"/>
      <c r="O20" s="30"/>
      <c r="P20" s="56"/>
      <c r="Q20" s="56"/>
      <c r="R20" s="30"/>
      <c r="S20" s="57"/>
      <c r="T20" s="58">
        <f t="shared" si="0"/>
        <v>0</v>
      </c>
    </row>
    <row r="21" spans="2:20" s="44" customFormat="1" x14ac:dyDescent="0.2">
      <c r="B21" s="30"/>
      <c r="C21" s="30"/>
      <c r="D21" s="31"/>
      <c r="E21" s="33"/>
      <c r="F21" s="73"/>
      <c r="G21" s="73"/>
      <c r="H21" s="73"/>
      <c r="I21" s="30"/>
      <c r="J21" s="30"/>
      <c r="K21" s="56"/>
      <c r="L21" s="73"/>
      <c r="M21" s="73"/>
      <c r="N21" s="73"/>
      <c r="O21" s="30"/>
      <c r="P21" s="56"/>
      <c r="Q21" s="56"/>
      <c r="R21" s="30"/>
      <c r="S21" s="57"/>
      <c r="T21" s="58">
        <f t="shared" si="0"/>
        <v>0</v>
      </c>
    </row>
    <row r="22" spans="2:20" s="44" customFormat="1" x14ac:dyDescent="0.2">
      <c r="B22" s="30"/>
      <c r="C22" s="30"/>
      <c r="D22" s="31"/>
      <c r="E22" s="33"/>
      <c r="F22" s="73"/>
      <c r="G22" s="73"/>
      <c r="H22" s="73"/>
      <c r="I22" s="30"/>
      <c r="J22" s="30"/>
      <c r="K22" s="56"/>
      <c r="L22" s="73"/>
      <c r="M22" s="73"/>
      <c r="N22" s="73"/>
      <c r="O22" s="30"/>
      <c r="P22" s="56"/>
      <c r="Q22" s="56"/>
      <c r="R22" s="30"/>
      <c r="S22" s="57"/>
      <c r="T22" s="58">
        <f t="shared" si="0"/>
        <v>0</v>
      </c>
    </row>
    <row r="23" spans="2:20" s="44" customFormat="1" x14ac:dyDescent="0.2">
      <c r="B23" s="30"/>
      <c r="C23" s="30"/>
      <c r="D23" s="31"/>
      <c r="E23" s="33"/>
      <c r="F23" s="73"/>
      <c r="G23" s="73"/>
      <c r="H23" s="73"/>
      <c r="I23" s="30"/>
      <c r="J23" s="30"/>
      <c r="K23" s="56"/>
      <c r="L23" s="73"/>
      <c r="M23" s="73"/>
      <c r="N23" s="73"/>
      <c r="O23" s="30"/>
      <c r="P23" s="56"/>
      <c r="Q23" s="56"/>
      <c r="R23" s="30"/>
      <c r="S23" s="57"/>
      <c r="T23" s="58">
        <f t="shared" ref="T23:T24" si="1">+S23*R23</f>
        <v>0</v>
      </c>
    </row>
    <row r="24" spans="2:20" s="44" customFormat="1" x14ac:dyDescent="0.2">
      <c r="B24" s="30"/>
      <c r="C24" s="30"/>
      <c r="D24" s="32"/>
      <c r="E24" s="33"/>
      <c r="F24" s="73"/>
      <c r="G24" s="73"/>
      <c r="H24" s="73"/>
      <c r="I24" s="30"/>
      <c r="J24" s="30"/>
      <c r="K24" s="56"/>
      <c r="L24" s="73"/>
      <c r="M24" s="73"/>
      <c r="N24" s="73"/>
      <c r="O24" s="30"/>
      <c r="P24" s="56"/>
      <c r="Q24" s="56"/>
      <c r="R24" s="30"/>
      <c r="S24" s="57"/>
      <c r="T24" s="58">
        <f t="shared" si="1"/>
        <v>0</v>
      </c>
    </row>
    <row r="25" spans="2:20" x14ac:dyDescent="0.2">
      <c r="B25" s="30"/>
      <c r="C25" s="7"/>
      <c r="D25" s="32"/>
      <c r="E25" s="33"/>
      <c r="F25" s="82"/>
      <c r="G25" s="73"/>
      <c r="H25" s="82"/>
      <c r="I25" s="7"/>
      <c r="J25" s="7"/>
      <c r="K25" s="8"/>
      <c r="L25" s="82"/>
      <c r="M25" s="83"/>
      <c r="N25" s="82"/>
      <c r="O25" s="8"/>
      <c r="P25" s="8"/>
      <c r="Q25" s="8"/>
      <c r="R25" s="7"/>
      <c r="S25" s="9"/>
      <c r="T25" s="34"/>
    </row>
    <row r="26" spans="2:20" ht="13.5" thickBot="1" x14ac:dyDescent="0.25">
      <c r="B26" s="16"/>
      <c r="C26" s="17"/>
      <c r="D26" s="17"/>
      <c r="E26" s="17"/>
      <c r="F26" s="84"/>
      <c r="G26" s="85"/>
      <c r="H26" s="84"/>
      <c r="I26" s="17"/>
      <c r="J26" s="17"/>
      <c r="K26" s="18"/>
      <c r="L26" s="84"/>
      <c r="M26" s="85"/>
      <c r="N26" s="84"/>
      <c r="O26" s="18"/>
      <c r="P26" s="18"/>
      <c r="Q26" s="18"/>
      <c r="R26" s="17"/>
      <c r="S26" s="19"/>
      <c r="T26" s="20"/>
    </row>
    <row r="27" spans="2:20" x14ac:dyDescent="0.2">
      <c r="B27" s="13"/>
      <c r="C27" s="13"/>
      <c r="D27" s="1"/>
      <c r="E27" s="13"/>
      <c r="F27" s="1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1" t="s">
        <v>18</v>
      </c>
      <c r="T27" s="26">
        <f>+SUM(T11:T25)*0.16</f>
        <v>2068.9655167999999</v>
      </c>
    </row>
    <row r="28" spans="2:20" x14ac:dyDescent="0.2">
      <c r="B28" s="13"/>
      <c r="C28" s="13"/>
      <c r="D28" s="1"/>
      <c r="E28" s="13"/>
      <c r="F28" s="1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27" t="s">
        <v>17</v>
      </c>
      <c r="T28" s="28">
        <f>SUM(T11:T27)</f>
        <v>14999.999996800001</v>
      </c>
    </row>
    <row r="29" spans="2:20" x14ac:dyDescent="0.2">
      <c r="B29" s="13"/>
      <c r="C29" s="13"/>
      <c r="D29" s="1"/>
      <c r="E29" s="13"/>
      <c r="F29" s="1"/>
      <c r="G29" s="1"/>
      <c r="H29" s="1"/>
      <c r="I29" s="13"/>
      <c r="J29" s="1"/>
      <c r="K29" s="1"/>
      <c r="L29" s="1"/>
      <c r="M29" s="1"/>
      <c r="N29" s="1"/>
      <c r="O29" s="1"/>
      <c r="P29" s="1"/>
      <c r="Q29" s="1"/>
      <c r="R29" s="1"/>
      <c r="S29" s="11"/>
      <c r="T29" s="11"/>
    </row>
    <row r="30" spans="2:20" x14ac:dyDescent="0.2">
      <c r="B30" s="1"/>
      <c r="C30" s="1"/>
      <c r="D30" s="1"/>
      <c r="E30" s="1"/>
      <c r="F30" s="1"/>
      <c r="G30" s="1"/>
      <c r="H30" s="1"/>
      <c r="I30" s="13"/>
      <c r="J30" s="1"/>
      <c r="K30" s="1"/>
      <c r="L30" s="1"/>
      <c r="M30" s="1"/>
      <c r="N30" s="1"/>
      <c r="O30" s="1"/>
      <c r="P30" s="1"/>
      <c r="Q30" s="1"/>
      <c r="R30" s="1"/>
      <c r="S30" s="1"/>
      <c r="T30" s="12"/>
    </row>
    <row r="31" spans="2:20" x14ac:dyDescent="0.2">
      <c r="B31" s="1"/>
      <c r="C31" s="1"/>
      <c r="D31" s="1"/>
      <c r="E31" s="1"/>
      <c r="F31" s="1"/>
      <c r="G31" s="1"/>
      <c r="H31" s="1"/>
      <c r="I31" s="13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2:20" x14ac:dyDescent="0.2">
      <c r="B32" s="29"/>
      <c r="C32" s="29"/>
      <c r="D32" s="29"/>
      <c r="E32" s="29"/>
      <c r="F32" s="29"/>
      <c r="G32" s="29"/>
      <c r="H32" s="29"/>
      <c r="I32" s="41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</row>
    <row r="33" spans="2:20" x14ac:dyDescent="0.2">
      <c r="B33" s="29"/>
      <c r="C33" s="29"/>
      <c r="D33" s="29"/>
      <c r="E33" s="29"/>
      <c r="F33" s="29"/>
      <c r="G33" s="29"/>
      <c r="H33" s="29"/>
      <c r="I33" s="41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8" orientation="landscape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3"/>
  <sheetViews>
    <sheetView zoomScale="115" zoomScaleNormal="115" workbookViewId="0">
      <selection activeCell="B2" sqref="B2:T28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5.85546875" bestFit="1" customWidth="1"/>
    <col min="20" max="20" width="13.85546875" customWidth="1"/>
  </cols>
  <sheetData>
    <row r="1" spans="2:25" s="2" customFormat="1" x14ac:dyDescent="0.2">
      <c r="C1" s="3"/>
      <c r="D1" s="4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13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11.25" x14ac:dyDescent="0.2">
      <c r="B8" s="173" t="s">
        <v>19</v>
      </c>
      <c r="C8" s="173"/>
      <c r="D8" s="10" t="s">
        <v>279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39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x14ac:dyDescent="0.2">
      <c r="B11" s="30">
        <v>1</v>
      </c>
      <c r="C11" s="30" t="s">
        <v>39</v>
      </c>
      <c r="D11" s="36" t="s">
        <v>280</v>
      </c>
      <c r="E11" s="119" t="s">
        <v>67</v>
      </c>
      <c r="F11" s="73"/>
      <c r="G11" s="73"/>
      <c r="H11" s="73">
        <v>1</v>
      </c>
      <c r="I11" s="30"/>
      <c r="J11" s="52"/>
      <c r="K11" s="53"/>
      <c r="L11" s="77">
        <v>1</v>
      </c>
      <c r="M11" s="77"/>
      <c r="N11" s="77"/>
      <c r="O11" s="52"/>
      <c r="P11" s="52">
        <v>1</v>
      </c>
      <c r="Q11" s="52">
        <v>1</v>
      </c>
      <c r="R11" s="51">
        <f>SUM(F11:Q11)</f>
        <v>4</v>
      </c>
      <c r="S11" s="54">
        <v>366.37930999999998</v>
      </c>
      <c r="T11" s="55">
        <f>+R11*S11</f>
        <v>1465.5172399999999</v>
      </c>
    </row>
    <row r="12" spans="2:25" s="44" customFormat="1" x14ac:dyDescent="0.2">
      <c r="B12" s="30"/>
      <c r="C12" s="30"/>
      <c r="D12" s="32"/>
      <c r="E12" s="33"/>
      <c r="F12" s="73"/>
      <c r="G12" s="73"/>
      <c r="H12" s="73"/>
      <c r="I12" s="30"/>
      <c r="J12" s="30"/>
      <c r="K12" s="56"/>
      <c r="L12" s="73"/>
      <c r="M12" s="73"/>
      <c r="N12" s="73"/>
      <c r="O12" s="30"/>
      <c r="P12" s="56"/>
      <c r="Q12" s="56"/>
      <c r="R12" s="30"/>
      <c r="S12" s="57"/>
      <c r="T12" s="58">
        <f>+R12*S12</f>
        <v>0</v>
      </c>
    </row>
    <row r="13" spans="2:25" s="44" customFormat="1" x14ac:dyDescent="0.2">
      <c r="B13" s="30"/>
      <c r="C13" s="30"/>
      <c r="D13" s="32"/>
      <c r="E13" s="33"/>
      <c r="F13" s="73"/>
      <c r="G13" s="73"/>
      <c r="H13" s="73"/>
      <c r="I13" s="30"/>
      <c r="J13" s="30"/>
      <c r="K13" s="56"/>
      <c r="L13" s="73"/>
      <c r="M13" s="73"/>
      <c r="N13" s="73"/>
      <c r="O13" s="30"/>
      <c r="P13" s="56"/>
      <c r="Q13" s="56"/>
      <c r="R13" s="30"/>
      <c r="S13" s="57"/>
      <c r="T13" s="58">
        <f t="shared" ref="T13:T22" si="0">+R13*S13</f>
        <v>0</v>
      </c>
    </row>
    <row r="14" spans="2:25" s="44" customFormat="1" x14ac:dyDescent="0.2">
      <c r="B14" s="30"/>
      <c r="C14" s="30"/>
      <c r="D14" s="32"/>
      <c r="E14" s="33"/>
      <c r="F14" s="73"/>
      <c r="G14" s="73"/>
      <c r="H14" s="73"/>
      <c r="I14" s="30"/>
      <c r="J14" s="30"/>
      <c r="K14" s="56"/>
      <c r="L14" s="73"/>
      <c r="M14" s="73"/>
      <c r="N14" s="73"/>
      <c r="O14" s="30"/>
      <c r="P14" s="56"/>
      <c r="Q14" s="56"/>
      <c r="R14" s="30"/>
      <c r="S14" s="57"/>
      <c r="T14" s="58">
        <f t="shared" si="0"/>
        <v>0</v>
      </c>
    </row>
    <row r="15" spans="2:25" s="44" customFormat="1" x14ac:dyDescent="0.2">
      <c r="B15" s="30"/>
      <c r="C15" s="30"/>
      <c r="D15" s="32"/>
      <c r="E15" s="33"/>
      <c r="F15" s="73"/>
      <c r="G15" s="73"/>
      <c r="H15" s="73"/>
      <c r="I15" s="30"/>
      <c r="J15" s="30"/>
      <c r="K15" s="56"/>
      <c r="L15" s="73"/>
      <c r="M15" s="73"/>
      <c r="N15" s="73"/>
      <c r="O15" s="30"/>
      <c r="P15" s="56"/>
      <c r="Q15" s="56"/>
      <c r="R15" s="30"/>
      <c r="S15" s="57"/>
      <c r="T15" s="58">
        <f t="shared" si="0"/>
        <v>0</v>
      </c>
    </row>
    <row r="16" spans="2:25" s="44" customFormat="1" x14ac:dyDescent="0.2">
      <c r="B16" s="30"/>
      <c r="C16" s="30"/>
      <c r="D16" s="32"/>
      <c r="E16" s="33"/>
      <c r="F16" s="73"/>
      <c r="G16" s="73"/>
      <c r="H16" s="73"/>
      <c r="I16" s="30"/>
      <c r="J16" s="30"/>
      <c r="K16" s="56"/>
      <c r="L16" s="73"/>
      <c r="M16" s="73"/>
      <c r="N16" s="73"/>
      <c r="O16" s="30"/>
      <c r="P16" s="56"/>
      <c r="Q16" s="56"/>
      <c r="R16" s="30"/>
      <c r="S16" s="57"/>
      <c r="T16" s="58">
        <f t="shared" si="0"/>
        <v>0</v>
      </c>
    </row>
    <row r="17" spans="2:20" s="44" customFormat="1" x14ac:dyDescent="0.2">
      <c r="B17" s="30"/>
      <c r="C17" s="30"/>
      <c r="D17" s="32"/>
      <c r="E17" s="33"/>
      <c r="F17" s="73"/>
      <c r="G17" s="73"/>
      <c r="H17" s="73"/>
      <c r="I17" s="30"/>
      <c r="J17" s="30"/>
      <c r="K17" s="56"/>
      <c r="L17" s="73"/>
      <c r="M17" s="73"/>
      <c r="N17" s="73"/>
      <c r="O17" s="30"/>
      <c r="P17" s="56"/>
      <c r="Q17" s="56"/>
      <c r="R17" s="30"/>
      <c r="S17" s="57"/>
      <c r="T17" s="58">
        <f t="shared" si="0"/>
        <v>0</v>
      </c>
    </row>
    <row r="18" spans="2:20" s="44" customFormat="1" x14ac:dyDescent="0.2">
      <c r="B18" s="30"/>
      <c r="C18" s="30"/>
      <c r="D18" s="32"/>
      <c r="E18" s="33"/>
      <c r="F18" s="73"/>
      <c r="G18" s="73"/>
      <c r="H18" s="73"/>
      <c r="I18" s="30"/>
      <c r="J18" s="30"/>
      <c r="K18" s="56"/>
      <c r="L18" s="73"/>
      <c r="M18" s="73"/>
      <c r="N18" s="73"/>
      <c r="O18" s="30"/>
      <c r="P18" s="56"/>
      <c r="Q18" s="56"/>
      <c r="R18" s="30"/>
      <c r="S18" s="57"/>
      <c r="T18" s="58">
        <f t="shared" si="0"/>
        <v>0</v>
      </c>
    </row>
    <row r="19" spans="2:20" s="44" customFormat="1" x14ac:dyDescent="0.2">
      <c r="B19" s="30"/>
      <c r="C19" s="30"/>
      <c r="D19" s="32"/>
      <c r="E19" s="33"/>
      <c r="F19" s="73"/>
      <c r="G19" s="73"/>
      <c r="H19" s="73"/>
      <c r="I19" s="30"/>
      <c r="J19" s="30"/>
      <c r="K19" s="56"/>
      <c r="L19" s="73"/>
      <c r="M19" s="73"/>
      <c r="N19" s="73"/>
      <c r="O19" s="30"/>
      <c r="P19" s="56"/>
      <c r="Q19" s="56"/>
      <c r="R19" s="30"/>
      <c r="S19" s="57"/>
      <c r="T19" s="58">
        <f t="shared" si="0"/>
        <v>0</v>
      </c>
    </row>
    <row r="20" spans="2:20" s="44" customFormat="1" x14ac:dyDescent="0.2">
      <c r="B20" s="30"/>
      <c r="C20" s="30"/>
      <c r="D20" s="32"/>
      <c r="E20" s="33"/>
      <c r="F20" s="73"/>
      <c r="G20" s="73"/>
      <c r="H20" s="73"/>
      <c r="I20" s="30"/>
      <c r="J20" s="30"/>
      <c r="K20" s="56"/>
      <c r="L20" s="73"/>
      <c r="M20" s="73"/>
      <c r="N20" s="73"/>
      <c r="O20" s="30"/>
      <c r="P20" s="56"/>
      <c r="Q20" s="56"/>
      <c r="R20" s="30"/>
      <c r="S20" s="57"/>
      <c r="T20" s="58">
        <f t="shared" si="0"/>
        <v>0</v>
      </c>
    </row>
    <row r="21" spans="2:20" s="44" customFormat="1" x14ac:dyDescent="0.2">
      <c r="B21" s="30"/>
      <c r="C21" s="30"/>
      <c r="D21" s="31"/>
      <c r="E21" s="33"/>
      <c r="F21" s="73"/>
      <c r="G21" s="73"/>
      <c r="H21" s="73"/>
      <c r="I21" s="30"/>
      <c r="J21" s="30"/>
      <c r="K21" s="56"/>
      <c r="L21" s="73"/>
      <c r="M21" s="73"/>
      <c r="N21" s="73"/>
      <c r="O21" s="30"/>
      <c r="P21" s="56"/>
      <c r="Q21" s="56"/>
      <c r="R21" s="30"/>
      <c r="S21" s="57"/>
      <c r="T21" s="58">
        <f t="shared" si="0"/>
        <v>0</v>
      </c>
    </row>
    <row r="22" spans="2:20" s="44" customFormat="1" x14ac:dyDescent="0.2">
      <c r="B22" s="30"/>
      <c r="C22" s="30"/>
      <c r="D22" s="31"/>
      <c r="E22" s="33"/>
      <c r="F22" s="73"/>
      <c r="G22" s="73"/>
      <c r="H22" s="73"/>
      <c r="I22" s="30"/>
      <c r="J22" s="30"/>
      <c r="K22" s="56"/>
      <c r="L22" s="73"/>
      <c r="M22" s="73"/>
      <c r="N22" s="73"/>
      <c r="O22" s="30"/>
      <c r="P22" s="56"/>
      <c r="Q22" s="56"/>
      <c r="R22" s="30"/>
      <c r="S22" s="57"/>
      <c r="T22" s="58">
        <f t="shared" si="0"/>
        <v>0</v>
      </c>
    </row>
    <row r="23" spans="2:20" s="44" customFormat="1" x14ac:dyDescent="0.2">
      <c r="B23" s="30"/>
      <c r="C23" s="30"/>
      <c r="D23" s="31"/>
      <c r="E23" s="33"/>
      <c r="F23" s="73"/>
      <c r="G23" s="73"/>
      <c r="H23" s="73"/>
      <c r="I23" s="30"/>
      <c r="J23" s="30"/>
      <c r="K23" s="56"/>
      <c r="L23" s="73"/>
      <c r="M23" s="73"/>
      <c r="N23" s="73"/>
      <c r="O23" s="30"/>
      <c r="P23" s="56"/>
      <c r="Q23" s="56"/>
      <c r="R23" s="30"/>
      <c r="S23" s="57"/>
      <c r="T23" s="58">
        <f t="shared" ref="T23:T24" si="1">+S23*R23</f>
        <v>0</v>
      </c>
    </row>
    <row r="24" spans="2:20" s="44" customFormat="1" x14ac:dyDescent="0.2">
      <c r="B24" s="30"/>
      <c r="C24" s="30"/>
      <c r="D24" s="32"/>
      <c r="E24" s="33"/>
      <c r="F24" s="73"/>
      <c r="G24" s="73"/>
      <c r="H24" s="73"/>
      <c r="I24" s="30"/>
      <c r="J24" s="30"/>
      <c r="K24" s="56"/>
      <c r="L24" s="73"/>
      <c r="M24" s="73"/>
      <c r="N24" s="73"/>
      <c r="O24" s="30"/>
      <c r="P24" s="56"/>
      <c r="Q24" s="56"/>
      <c r="R24" s="30"/>
      <c r="S24" s="57"/>
      <c r="T24" s="58">
        <f t="shared" si="1"/>
        <v>0</v>
      </c>
    </row>
    <row r="25" spans="2:20" x14ac:dyDescent="0.2">
      <c r="B25" s="30"/>
      <c r="C25" s="7"/>
      <c r="D25" s="32"/>
      <c r="E25" s="33"/>
      <c r="F25" s="82"/>
      <c r="G25" s="73"/>
      <c r="H25" s="82"/>
      <c r="I25" s="7"/>
      <c r="J25" s="7"/>
      <c r="K25" s="8"/>
      <c r="L25" s="82"/>
      <c r="M25" s="83"/>
      <c r="N25" s="82"/>
      <c r="O25" s="8"/>
      <c r="P25" s="8"/>
      <c r="Q25" s="8"/>
      <c r="R25" s="7"/>
      <c r="S25" s="9"/>
      <c r="T25" s="34"/>
    </row>
    <row r="26" spans="2:20" ht="13.5" thickBot="1" x14ac:dyDescent="0.25">
      <c r="B26" s="16"/>
      <c r="C26" s="17"/>
      <c r="D26" s="17"/>
      <c r="E26" s="17"/>
      <c r="F26" s="84"/>
      <c r="G26" s="85"/>
      <c r="H26" s="84"/>
      <c r="I26" s="17"/>
      <c r="J26" s="17"/>
      <c r="K26" s="18"/>
      <c r="L26" s="84"/>
      <c r="M26" s="85"/>
      <c r="N26" s="84"/>
      <c r="O26" s="18"/>
      <c r="P26" s="18"/>
      <c r="Q26" s="18"/>
      <c r="R26" s="17"/>
      <c r="S26" s="19"/>
      <c r="T26" s="20"/>
    </row>
    <row r="27" spans="2:20" x14ac:dyDescent="0.2">
      <c r="B27" s="13"/>
      <c r="C27" s="13"/>
      <c r="D27" s="1"/>
      <c r="E27" s="13"/>
      <c r="F27" s="1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1" t="s">
        <v>18</v>
      </c>
      <c r="T27" s="26">
        <f>+SUM(T11:T25)*0.16</f>
        <v>234.48275839999999</v>
      </c>
    </row>
    <row r="28" spans="2:20" x14ac:dyDescent="0.2">
      <c r="B28" s="13"/>
      <c r="C28" s="13"/>
      <c r="D28" s="1"/>
      <c r="E28" s="13"/>
      <c r="F28" s="1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27" t="s">
        <v>17</v>
      </c>
      <c r="T28" s="28">
        <f>SUM(T11:T27)</f>
        <v>1699.9999983999999</v>
      </c>
    </row>
    <row r="29" spans="2:20" x14ac:dyDescent="0.2">
      <c r="B29" s="13"/>
      <c r="C29" s="13"/>
      <c r="D29" s="1"/>
      <c r="E29" s="13"/>
      <c r="F29" s="1"/>
      <c r="G29" s="1"/>
      <c r="H29" s="1"/>
      <c r="I29" s="13"/>
      <c r="J29" s="1"/>
      <c r="K29" s="1"/>
      <c r="L29" s="1"/>
      <c r="M29" s="1"/>
      <c r="N29" s="1"/>
      <c r="O29" s="1"/>
      <c r="P29" s="1"/>
      <c r="Q29" s="1"/>
      <c r="R29" s="1"/>
      <c r="S29" s="11"/>
      <c r="T29" s="11"/>
    </row>
    <row r="30" spans="2:20" x14ac:dyDescent="0.2">
      <c r="B30" s="1"/>
      <c r="C30" s="1"/>
      <c r="D30" s="1"/>
      <c r="E30" s="1"/>
      <c r="F30" s="1"/>
      <c r="G30" s="1"/>
      <c r="H30" s="1"/>
      <c r="I30" s="13"/>
      <c r="J30" s="1"/>
      <c r="K30" s="1"/>
      <c r="L30" s="1"/>
      <c r="M30" s="1"/>
      <c r="N30" s="1"/>
      <c r="O30" s="1"/>
      <c r="P30" s="1"/>
      <c r="Q30" s="1"/>
      <c r="R30" s="1"/>
      <c r="S30" s="1"/>
      <c r="T30" s="12"/>
    </row>
    <row r="31" spans="2:20" x14ac:dyDescent="0.2">
      <c r="B31" s="1"/>
      <c r="C31" s="1"/>
      <c r="D31" s="1"/>
      <c r="E31" s="1"/>
      <c r="F31" s="1"/>
      <c r="G31" s="1"/>
      <c r="H31" s="1"/>
      <c r="I31" s="13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2:20" x14ac:dyDescent="0.2">
      <c r="B32" s="29"/>
      <c r="C32" s="29"/>
      <c r="D32" s="29"/>
      <c r="E32" s="29"/>
      <c r="F32" s="29"/>
      <c r="G32" s="29"/>
      <c r="H32" s="29"/>
      <c r="I32" s="41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</row>
    <row r="33" spans="2:20" x14ac:dyDescent="0.2">
      <c r="B33" s="29"/>
      <c r="C33" s="29"/>
      <c r="D33" s="29"/>
      <c r="E33" s="29"/>
      <c r="F33" s="29"/>
      <c r="G33" s="29"/>
      <c r="H33" s="29"/>
      <c r="I33" s="41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8" orientation="landscape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3"/>
  <sheetViews>
    <sheetView zoomScale="115" zoomScaleNormal="115" workbookViewId="0">
      <selection activeCell="B2" sqref="B2:T29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5.85546875" bestFit="1" customWidth="1"/>
    <col min="20" max="20" width="13.85546875" customWidth="1"/>
  </cols>
  <sheetData>
    <row r="1" spans="2:25" s="2" customFormat="1" x14ac:dyDescent="0.2">
      <c r="C1" s="3"/>
      <c r="D1" s="4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13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11.25" x14ac:dyDescent="0.2">
      <c r="B8" s="173" t="s">
        <v>19</v>
      </c>
      <c r="C8" s="173"/>
      <c r="D8" s="10" t="s">
        <v>281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39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x14ac:dyDescent="0.2">
      <c r="B11" s="30">
        <v>1</v>
      </c>
      <c r="C11" s="30" t="s">
        <v>39</v>
      </c>
      <c r="D11" s="36" t="s">
        <v>342</v>
      </c>
      <c r="E11" s="119" t="s">
        <v>52</v>
      </c>
      <c r="F11" s="73"/>
      <c r="G11" s="73">
        <v>4</v>
      </c>
      <c r="H11" s="73"/>
      <c r="I11" s="30"/>
      <c r="J11" s="52"/>
      <c r="K11" s="53"/>
      <c r="L11" s="77">
        <v>5</v>
      </c>
      <c r="M11" s="77"/>
      <c r="N11" s="77"/>
      <c r="O11" s="52"/>
      <c r="P11" s="52">
        <v>3</v>
      </c>
      <c r="Q11" s="53"/>
      <c r="R11" s="51">
        <f>SUM(F11:Q11)</f>
        <v>12</v>
      </c>
      <c r="S11" s="54">
        <v>1508.62069</v>
      </c>
      <c r="T11" s="55">
        <f>+R11*S11</f>
        <v>18103.448280000001</v>
      </c>
    </row>
    <row r="12" spans="2:25" s="44" customFormat="1" x14ac:dyDescent="0.2">
      <c r="B12" s="30"/>
      <c r="C12" s="30"/>
      <c r="D12" s="32"/>
      <c r="E12" s="33"/>
      <c r="F12" s="73"/>
      <c r="G12" s="73"/>
      <c r="H12" s="73"/>
      <c r="I12" s="30"/>
      <c r="J12" s="30"/>
      <c r="K12" s="56"/>
      <c r="L12" s="73"/>
      <c r="M12" s="73"/>
      <c r="N12" s="73"/>
      <c r="O12" s="30"/>
      <c r="P12" s="56"/>
      <c r="Q12" s="56"/>
      <c r="R12" s="30"/>
      <c r="S12" s="57"/>
      <c r="T12" s="58">
        <f>+R12*S12</f>
        <v>0</v>
      </c>
    </row>
    <row r="13" spans="2:25" s="44" customFormat="1" x14ac:dyDescent="0.2">
      <c r="B13" s="30"/>
      <c r="C13" s="30"/>
      <c r="D13" s="32"/>
      <c r="E13" s="33"/>
      <c r="F13" s="73"/>
      <c r="G13" s="73"/>
      <c r="H13" s="73"/>
      <c r="I13" s="30"/>
      <c r="J13" s="30"/>
      <c r="K13" s="56"/>
      <c r="L13" s="73"/>
      <c r="M13" s="73"/>
      <c r="N13" s="73"/>
      <c r="O13" s="30"/>
      <c r="P13" s="56"/>
      <c r="Q13" s="56"/>
      <c r="R13" s="30"/>
      <c r="S13" s="57"/>
      <c r="T13" s="58">
        <f t="shared" ref="T13:T22" si="0">+R13*S13</f>
        <v>0</v>
      </c>
    </row>
    <row r="14" spans="2:25" s="44" customFormat="1" x14ac:dyDescent="0.2">
      <c r="B14" s="30"/>
      <c r="C14" s="30"/>
      <c r="D14" s="32"/>
      <c r="E14" s="33"/>
      <c r="F14" s="73"/>
      <c r="G14" s="73"/>
      <c r="H14" s="73"/>
      <c r="I14" s="30"/>
      <c r="J14" s="30"/>
      <c r="K14" s="56"/>
      <c r="L14" s="73"/>
      <c r="M14" s="73"/>
      <c r="N14" s="73"/>
      <c r="O14" s="30"/>
      <c r="P14" s="56"/>
      <c r="Q14" s="56"/>
      <c r="R14" s="30"/>
      <c r="S14" s="57"/>
      <c r="T14" s="58">
        <f t="shared" si="0"/>
        <v>0</v>
      </c>
    </row>
    <row r="15" spans="2:25" s="44" customFormat="1" x14ac:dyDescent="0.2">
      <c r="B15" s="30"/>
      <c r="C15" s="30"/>
      <c r="D15" s="32"/>
      <c r="E15" s="33"/>
      <c r="F15" s="73"/>
      <c r="G15" s="73"/>
      <c r="H15" s="73"/>
      <c r="I15" s="30"/>
      <c r="J15" s="30"/>
      <c r="K15" s="56"/>
      <c r="L15" s="73"/>
      <c r="M15" s="73"/>
      <c r="N15" s="73"/>
      <c r="O15" s="30"/>
      <c r="P15" s="56"/>
      <c r="Q15" s="56"/>
      <c r="R15" s="30"/>
      <c r="S15" s="57"/>
      <c r="T15" s="58">
        <f t="shared" si="0"/>
        <v>0</v>
      </c>
    </row>
    <row r="16" spans="2:25" s="44" customFormat="1" x14ac:dyDescent="0.2">
      <c r="B16" s="30"/>
      <c r="C16" s="30"/>
      <c r="D16" s="32"/>
      <c r="E16" s="33"/>
      <c r="F16" s="73"/>
      <c r="G16" s="73"/>
      <c r="H16" s="73"/>
      <c r="I16" s="30"/>
      <c r="J16" s="30"/>
      <c r="K16" s="56"/>
      <c r="L16" s="73"/>
      <c r="M16" s="73"/>
      <c r="N16" s="73"/>
      <c r="O16" s="30"/>
      <c r="P16" s="56"/>
      <c r="Q16" s="56"/>
      <c r="R16" s="30"/>
      <c r="S16" s="57"/>
      <c r="T16" s="58">
        <f t="shared" si="0"/>
        <v>0</v>
      </c>
    </row>
    <row r="17" spans="2:20" s="44" customFormat="1" x14ac:dyDescent="0.2">
      <c r="B17" s="30"/>
      <c r="C17" s="30"/>
      <c r="D17" s="32"/>
      <c r="E17" s="33"/>
      <c r="F17" s="73"/>
      <c r="G17" s="73"/>
      <c r="H17" s="73"/>
      <c r="I17" s="30"/>
      <c r="J17" s="30"/>
      <c r="K17" s="56"/>
      <c r="L17" s="73"/>
      <c r="M17" s="73"/>
      <c r="N17" s="73"/>
      <c r="O17" s="30"/>
      <c r="P17" s="56"/>
      <c r="Q17" s="56"/>
      <c r="R17" s="30"/>
      <c r="S17" s="57"/>
      <c r="T17" s="58">
        <f t="shared" si="0"/>
        <v>0</v>
      </c>
    </row>
    <row r="18" spans="2:20" s="44" customFormat="1" x14ac:dyDescent="0.2">
      <c r="B18" s="30"/>
      <c r="C18" s="30"/>
      <c r="D18" s="32"/>
      <c r="E18" s="33"/>
      <c r="F18" s="73"/>
      <c r="G18" s="73"/>
      <c r="H18" s="73"/>
      <c r="I18" s="30"/>
      <c r="J18" s="30"/>
      <c r="K18" s="56"/>
      <c r="L18" s="73"/>
      <c r="M18" s="73"/>
      <c r="N18" s="73"/>
      <c r="O18" s="30"/>
      <c r="P18" s="56"/>
      <c r="Q18" s="56"/>
      <c r="R18" s="30"/>
      <c r="S18" s="57"/>
      <c r="T18" s="58">
        <f t="shared" si="0"/>
        <v>0</v>
      </c>
    </row>
    <row r="19" spans="2:20" s="44" customFormat="1" x14ac:dyDescent="0.2">
      <c r="B19" s="30"/>
      <c r="C19" s="30"/>
      <c r="D19" s="32"/>
      <c r="E19" s="33"/>
      <c r="F19" s="73"/>
      <c r="G19" s="73"/>
      <c r="H19" s="73"/>
      <c r="I19" s="30"/>
      <c r="J19" s="30"/>
      <c r="K19" s="56"/>
      <c r="L19" s="73"/>
      <c r="M19" s="73"/>
      <c r="N19" s="73"/>
      <c r="O19" s="30"/>
      <c r="P19" s="56"/>
      <c r="Q19" s="56"/>
      <c r="R19" s="30"/>
      <c r="S19" s="57"/>
      <c r="T19" s="58">
        <f t="shared" si="0"/>
        <v>0</v>
      </c>
    </row>
    <row r="20" spans="2:20" s="44" customFormat="1" x14ac:dyDescent="0.2">
      <c r="B20" s="30"/>
      <c r="C20" s="30"/>
      <c r="D20" s="32"/>
      <c r="E20" s="33"/>
      <c r="F20" s="73"/>
      <c r="G20" s="73"/>
      <c r="H20" s="73"/>
      <c r="I20" s="30"/>
      <c r="J20" s="30"/>
      <c r="K20" s="56"/>
      <c r="L20" s="73"/>
      <c r="M20" s="73"/>
      <c r="N20" s="73"/>
      <c r="O20" s="30"/>
      <c r="P20" s="56"/>
      <c r="Q20" s="56"/>
      <c r="R20" s="30"/>
      <c r="S20" s="57"/>
      <c r="T20" s="58">
        <f t="shared" si="0"/>
        <v>0</v>
      </c>
    </row>
    <row r="21" spans="2:20" s="44" customFormat="1" x14ac:dyDescent="0.2">
      <c r="B21" s="30"/>
      <c r="C21" s="30"/>
      <c r="D21" s="31"/>
      <c r="E21" s="33"/>
      <c r="F21" s="73"/>
      <c r="G21" s="73"/>
      <c r="H21" s="73"/>
      <c r="I21" s="30"/>
      <c r="J21" s="30"/>
      <c r="K21" s="56"/>
      <c r="L21" s="73"/>
      <c r="M21" s="73"/>
      <c r="N21" s="73"/>
      <c r="O21" s="30"/>
      <c r="P21" s="56"/>
      <c r="Q21" s="56"/>
      <c r="R21" s="30"/>
      <c r="S21" s="57"/>
      <c r="T21" s="58">
        <f t="shared" si="0"/>
        <v>0</v>
      </c>
    </row>
    <row r="22" spans="2:20" s="44" customFormat="1" x14ac:dyDescent="0.2">
      <c r="B22" s="30"/>
      <c r="C22" s="30"/>
      <c r="D22" s="31"/>
      <c r="E22" s="33"/>
      <c r="F22" s="73"/>
      <c r="G22" s="73"/>
      <c r="H22" s="73"/>
      <c r="I22" s="30"/>
      <c r="J22" s="30"/>
      <c r="K22" s="56"/>
      <c r="L22" s="73"/>
      <c r="M22" s="73"/>
      <c r="N22" s="73"/>
      <c r="O22" s="30"/>
      <c r="P22" s="56"/>
      <c r="Q22" s="56"/>
      <c r="R22" s="30"/>
      <c r="S22" s="57"/>
      <c r="T22" s="58">
        <f t="shared" si="0"/>
        <v>0</v>
      </c>
    </row>
    <row r="23" spans="2:20" s="44" customFormat="1" x14ac:dyDescent="0.2">
      <c r="B23" s="30"/>
      <c r="C23" s="30"/>
      <c r="D23" s="31"/>
      <c r="E23" s="33"/>
      <c r="F23" s="73"/>
      <c r="G23" s="73"/>
      <c r="H23" s="73"/>
      <c r="I23" s="30"/>
      <c r="J23" s="30"/>
      <c r="K23" s="56"/>
      <c r="L23" s="73"/>
      <c r="M23" s="73"/>
      <c r="N23" s="73"/>
      <c r="O23" s="30"/>
      <c r="P23" s="56"/>
      <c r="Q23" s="56"/>
      <c r="R23" s="30"/>
      <c r="S23" s="57"/>
      <c r="T23" s="58">
        <f t="shared" ref="T23:T24" si="1">+S23*R23</f>
        <v>0</v>
      </c>
    </row>
    <row r="24" spans="2:20" s="44" customFormat="1" x14ac:dyDescent="0.2">
      <c r="B24" s="30"/>
      <c r="C24" s="30"/>
      <c r="D24" s="32"/>
      <c r="E24" s="33"/>
      <c r="F24" s="73"/>
      <c r="G24" s="73"/>
      <c r="H24" s="73"/>
      <c r="I24" s="30"/>
      <c r="J24" s="30"/>
      <c r="K24" s="56"/>
      <c r="L24" s="73"/>
      <c r="M24" s="73"/>
      <c r="N24" s="73"/>
      <c r="O24" s="30"/>
      <c r="P24" s="56"/>
      <c r="Q24" s="56"/>
      <c r="R24" s="30"/>
      <c r="S24" s="57"/>
      <c r="T24" s="58">
        <f t="shared" si="1"/>
        <v>0</v>
      </c>
    </row>
    <row r="25" spans="2:20" x14ac:dyDescent="0.2">
      <c r="B25" s="30"/>
      <c r="C25" s="7"/>
      <c r="D25" s="32"/>
      <c r="E25" s="33"/>
      <c r="F25" s="82"/>
      <c r="G25" s="73"/>
      <c r="H25" s="82"/>
      <c r="I25" s="7"/>
      <c r="J25" s="7"/>
      <c r="K25" s="8"/>
      <c r="L25" s="82"/>
      <c r="M25" s="83"/>
      <c r="N25" s="82"/>
      <c r="O25" s="8"/>
      <c r="P25" s="8"/>
      <c r="Q25" s="8"/>
      <c r="R25" s="7"/>
      <c r="S25" s="9"/>
      <c r="T25" s="34"/>
    </row>
    <row r="26" spans="2:20" ht="13.5" thickBot="1" x14ac:dyDescent="0.25">
      <c r="B26" s="16"/>
      <c r="C26" s="17"/>
      <c r="D26" s="17"/>
      <c r="E26" s="17"/>
      <c r="F26" s="84"/>
      <c r="G26" s="85"/>
      <c r="H26" s="84"/>
      <c r="I26" s="17"/>
      <c r="J26" s="17"/>
      <c r="K26" s="18"/>
      <c r="L26" s="84"/>
      <c r="M26" s="85"/>
      <c r="N26" s="84"/>
      <c r="O26" s="18"/>
      <c r="P26" s="18"/>
      <c r="Q26" s="18"/>
      <c r="R26" s="17"/>
      <c r="S26" s="19"/>
      <c r="T26" s="20"/>
    </row>
    <row r="27" spans="2:20" x14ac:dyDescent="0.2">
      <c r="B27" s="13"/>
      <c r="C27" s="13"/>
      <c r="D27" s="1"/>
      <c r="E27" s="13"/>
      <c r="F27" s="1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1" t="s">
        <v>18</v>
      </c>
      <c r="T27" s="26">
        <f>+SUM(T11:T25)*0.16</f>
        <v>2896.5517248000001</v>
      </c>
    </row>
    <row r="28" spans="2:20" x14ac:dyDescent="0.2">
      <c r="B28" s="13"/>
      <c r="C28" s="13"/>
      <c r="D28" s="1"/>
      <c r="E28" s="13"/>
      <c r="F28" s="1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27" t="s">
        <v>17</v>
      </c>
      <c r="T28" s="28">
        <f>SUM(T11:T27)</f>
        <v>21000.0000048</v>
      </c>
    </row>
    <row r="29" spans="2:20" x14ac:dyDescent="0.2">
      <c r="B29" s="13"/>
      <c r="C29" s="13"/>
      <c r="D29" s="1"/>
      <c r="E29" s="13"/>
      <c r="F29" s="1"/>
      <c r="G29" s="1"/>
      <c r="H29" s="1"/>
      <c r="I29" s="13"/>
      <c r="J29" s="1"/>
      <c r="K29" s="1"/>
      <c r="L29" s="1"/>
      <c r="M29" s="1"/>
      <c r="N29" s="1"/>
      <c r="O29" s="1"/>
      <c r="P29" s="1"/>
      <c r="Q29" s="1"/>
      <c r="R29" s="1"/>
      <c r="S29" s="11"/>
      <c r="T29" s="11"/>
    </row>
    <row r="30" spans="2:20" x14ac:dyDescent="0.2">
      <c r="B30" s="1"/>
      <c r="C30" s="1"/>
      <c r="D30" s="1"/>
      <c r="E30" s="1"/>
      <c r="F30" s="1"/>
      <c r="G30" s="1"/>
      <c r="H30" s="1"/>
      <c r="I30" s="13"/>
      <c r="J30" s="1"/>
      <c r="K30" s="1"/>
      <c r="L30" s="1"/>
      <c r="M30" s="1"/>
      <c r="N30" s="1"/>
      <c r="O30" s="1"/>
      <c r="P30" s="1"/>
      <c r="Q30" s="1"/>
      <c r="R30" s="1"/>
      <c r="S30" s="1"/>
      <c r="T30" s="12"/>
    </row>
    <row r="31" spans="2:20" x14ac:dyDescent="0.2">
      <c r="B31" s="1"/>
      <c r="C31" s="1"/>
      <c r="D31" s="1"/>
      <c r="E31" s="1"/>
      <c r="F31" s="1"/>
      <c r="G31" s="1"/>
      <c r="H31" s="1"/>
      <c r="I31" s="13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2:20" x14ac:dyDescent="0.2">
      <c r="B32" s="29"/>
      <c r="C32" s="29"/>
      <c r="D32" s="29"/>
      <c r="E32" s="29"/>
      <c r="F32" s="29"/>
      <c r="G32" s="29"/>
      <c r="H32" s="29"/>
      <c r="I32" s="41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</row>
    <row r="33" spans="2:20" x14ac:dyDescent="0.2">
      <c r="B33" s="29"/>
      <c r="C33" s="29"/>
      <c r="D33" s="29"/>
      <c r="E33" s="29"/>
      <c r="F33" s="29"/>
      <c r="G33" s="29"/>
      <c r="H33" s="29"/>
      <c r="I33" s="41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8" orientation="landscape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3"/>
  <sheetViews>
    <sheetView zoomScale="115" zoomScaleNormal="115" workbookViewId="0">
      <selection activeCell="B1" sqref="B1:T29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5.85546875" bestFit="1" customWidth="1"/>
    <col min="20" max="20" width="13.85546875" customWidth="1"/>
  </cols>
  <sheetData>
    <row r="1" spans="2:25" s="2" customFormat="1" x14ac:dyDescent="0.2">
      <c r="C1" s="3"/>
      <c r="D1" s="4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13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11.25" x14ac:dyDescent="0.2">
      <c r="B8" s="173" t="s">
        <v>19</v>
      </c>
      <c r="C8" s="173"/>
      <c r="D8" s="10" t="s">
        <v>282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39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x14ac:dyDescent="0.2">
      <c r="B11" s="30">
        <v>1</v>
      </c>
      <c r="C11" s="30" t="s">
        <v>39</v>
      </c>
      <c r="D11" s="36" t="s">
        <v>283</v>
      </c>
      <c r="E11" s="119" t="s">
        <v>52</v>
      </c>
      <c r="F11" s="73"/>
      <c r="G11" s="73">
        <v>4</v>
      </c>
      <c r="H11" s="73"/>
      <c r="I11" s="30"/>
      <c r="J11" s="52"/>
      <c r="K11" s="53"/>
      <c r="L11" s="77">
        <v>5</v>
      </c>
      <c r="M11" s="77"/>
      <c r="N11" s="77"/>
      <c r="O11" s="52"/>
      <c r="P11" s="52">
        <v>3</v>
      </c>
      <c r="Q11" s="53"/>
      <c r="R11" s="51">
        <f>SUM(F11:Q11)</f>
        <v>12</v>
      </c>
      <c r="S11" s="54">
        <v>1652.2988</v>
      </c>
      <c r="T11" s="55">
        <f>+R11*S11</f>
        <v>19827.585599999999</v>
      </c>
    </row>
    <row r="12" spans="2:25" s="44" customFormat="1" x14ac:dyDescent="0.2">
      <c r="B12" s="30"/>
      <c r="C12" s="30"/>
      <c r="D12" s="32"/>
      <c r="E12" s="33"/>
      <c r="F12" s="73"/>
      <c r="G12" s="73"/>
      <c r="H12" s="73"/>
      <c r="I12" s="30"/>
      <c r="J12" s="30"/>
      <c r="K12" s="56"/>
      <c r="L12" s="73"/>
      <c r="M12" s="73"/>
      <c r="N12" s="73"/>
      <c r="O12" s="30"/>
      <c r="P12" s="56"/>
      <c r="Q12" s="56"/>
      <c r="R12" s="30"/>
      <c r="S12" s="57"/>
      <c r="T12" s="58">
        <f>+R12*S12</f>
        <v>0</v>
      </c>
    </row>
    <row r="13" spans="2:25" s="44" customFormat="1" x14ac:dyDescent="0.2">
      <c r="B13" s="30"/>
      <c r="C13" s="30"/>
      <c r="D13" s="32"/>
      <c r="E13" s="33"/>
      <c r="F13" s="73"/>
      <c r="G13" s="73"/>
      <c r="H13" s="73"/>
      <c r="I13" s="30"/>
      <c r="J13" s="30"/>
      <c r="K13" s="56"/>
      <c r="L13" s="73"/>
      <c r="M13" s="73"/>
      <c r="N13" s="73"/>
      <c r="O13" s="30"/>
      <c r="P13" s="56"/>
      <c r="Q13" s="56"/>
      <c r="R13" s="30"/>
      <c r="S13" s="57"/>
      <c r="T13" s="58">
        <f t="shared" ref="T13:T22" si="0">+R13*S13</f>
        <v>0</v>
      </c>
    </row>
    <row r="14" spans="2:25" s="44" customFormat="1" x14ac:dyDescent="0.2">
      <c r="B14" s="30"/>
      <c r="C14" s="30"/>
      <c r="D14" s="32"/>
      <c r="E14" s="33"/>
      <c r="F14" s="73"/>
      <c r="G14" s="73"/>
      <c r="H14" s="73"/>
      <c r="I14" s="30"/>
      <c r="J14" s="30"/>
      <c r="K14" s="56"/>
      <c r="L14" s="73"/>
      <c r="M14" s="73"/>
      <c r="N14" s="73"/>
      <c r="O14" s="30"/>
      <c r="P14" s="56"/>
      <c r="Q14" s="56"/>
      <c r="R14" s="30"/>
      <c r="S14" s="57"/>
      <c r="T14" s="58">
        <f t="shared" si="0"/>
        <v>0</v>
      </c>
    </row>
    <row r="15" spans="2:25" s="44" customFormat="1" x14ac:dyDescent="0.2">
      <c r="B15" s="30"/>
      <c r="C15" s="30"/>
      <c r="D15" s="32"/>
      <c r="E15" s="33"/>
      <c r="F15" s="73"/>
      <c r="G15" s="73"/>
      <c r="H15" s="73"/>
      <c r="I15" s="30"/>
      <c r="J15" s="30"/>
      <c r="K15" s="56"/>
      <c r="L15" s="73"/>
      <c r="M15" s="73"/>
      <c r="N15" s="73"/>
      <c r="O15" s="30"/>
      <c r="P15" s="56"/>
      <c r="Q15" s="56"/>
      <c r="R15" s="30"/>
      <c r="S15" s="57"/>
      <c r="T15" s="58">
        <f t="shared" si="0"/>
        <v>0</v>
      </c>
    </row>
    <row r="16" spans="2:25" s="44" customFormat="1" x14ac:dyDescent="0.2">
      <c r="B16" s="30"/>
      <c r="C16" s="30"/>
      <c r="D16" s="32"/>
      <c r="E16" s="33"/>
      <c r="F16" s="73"/>
      <c r="G16" s="73"/>
      <c r="H16" s="73"/>
      <c r="I16" s="30"/>
      <c r="J16" s="30"/>
      <c r="K16" s="56"/>
      <c r="L16" s="73"/>
      <c r="M16" s="73"/>
      <c r="N16" s="73"/>
      <c r="O16" s="30"/>
      <c r="P16" s="56"/>
      <c r="Q16" s="56"/>
      <c r="R16" s="30"/>
      <c r="S16" s="57"/>
      <c r="T16" s="58">
        <f t="shared" si="0"/>
        <v>0</v>
      </c>
    </row>
    <row r="17" spans="2:20" s="44" customFormat="1" x14ac:dyDescent="0.2">
      <c r="B17" s="30"/>
      <c r="C17" s="30"/>
      <c r="D17" s="32"/>
      <c r="E17" s="33"/>
      <c r="F17" s="73"/>
      <c r="G17" s="73"/>
      <c r="H17" s="73"/>
      <c r="I17" s="30"/>
      <c r="J17" s="30"/>
      <c r="K17" s="56"/>
      <c r="L17" s="73"/>
      <c r="M17" s="73"/>
      <c r="N17" s="73"/>
      <c r="O17" s="30"/>
      <c r="P17" s="56"/>
      <c r="Q17" s="56"/>
      <c r="R17" s="30"/>
      <c r="S17" s="57"/>
      <c r="T17" s="58">
        <f t="shared" si="0"/>
        <v>0</v>
      </c>
    </row>
    <row r="18" spans="2:20" s="44" customFormat="1" x14ac:dyDescent="0.2">
      <c r="B18" s="30"/>
      <c r="C18" s="30"/>
      <c r="D18" s="32"/>
      <c r="E18" s="33"/>
      <c r="F18" s="73"/>
      <c r="G18" s="73"/>
      <c r="H18" s="73"/>
      <c r="I18" s="30"/>
      <c r="J18" s="30"/>
      <c r="K18" s="56"/>
      <c r="L18" s="73"/>
      <c r="M18" s="73"/>
      <c r="N18" s="73"/>
      <c r="O18" s="30"/>
      <c r="P18" s="56"/>
      <c r="Q18" s="56"/>
      <c r="R18" s="30"/>
      <c r="S18" s="57"/>
      <c r="T18" s="58">
        <f t="shared" si="0"/>
        <v>0</v>
      </c>
    </row>
    <row r="19" spans="2:20" s="44" customFormat="1" x14ac:dyDescent="0.2">
      <c r="B19" s="30"/>
      <c r="C19" s="30"/>
      <c r="D19" s="32"/>
      <c r="E19" s="33"/>
      <c r="F19" s="73"/>
      <c r="G19" s="73"/>
      <c r="H19" s="73"/>
      <c r="I19" s="30"/>
      <c r="J19" s="30"/>
      <c r="K19" s="56"/>
      <c r="L19" s="73"/>
      <c r="M19" s="73"/>
      <c r="N19" s="73"/>
      <c r="O19" s="30"/>
      <c r="P19" s="56"/>
      <c r="Q19" s="56"/>
      <c r="R19" s="30"/>
      <c r="S19" s="57"/>
      <c r="T19" s="58">
        <f t="shared" si="0"/>
        <v>0</v>
      </c>
    </row>
    <row r="20" spans="2:20" s="44" customFormat="1" x14ac:dyDescent="0.2">
      <c r="B20" s="30"/>
      <c r="C20" s="30"/>
      <c r="D20" s="32"/>
      <c r="E20" s="33"/>
      <c r="F20" s="73"/>
      <c r="G20" s="73"/>
      <c r="H20" s="73"/>
      <c r="I20" s="30"/>
      <c r="J20" s="30"/>
      <c r="K20" s="56"/>
      <c r="L20" s="73"/>
      <c r="M20" s="73"/>
      <c r="N20" s="73"/>
      <c r="O20" s="30"/>
      <c r="P20" s="56"/>
      <c r="Q20" s="56"/>
      <c r="R20" s="30"/>
      <c r="S20" s="57"/>
      <c r="T20" s="58">
        <f t="shared" si="0"/>
        <v>0</v>
      </c>
    </row>
    <row r="21" spans="2:20" s="44" customFormat="1" x14ac:dyDescent="0.2">
      <c r="B21" s="30"/>
      <c r="C21" s="30"/>
      <c r="D21" s="31"/>
      <c r="E21" s="33"/>
      <c r="F21" s="73"/>
      <c r="G21" s="73"/>
      <c r="H21" s="73"/>
      <c r="I21" s="30"/>
      <c r="J21" s="30"/>
      <c r="K21" s="56"/>
      <c r="L21" s="73"/>
      <c r="M21" s="73"/>
      <c r="N21" s="73"/>
      <c r="O21" s="30"/>
      <c r="P21" s="56"/>
      <c r="Q21" s="56"/>
      <c r="R21" s="30"/>
      <c r="S21" s="57"/>
      <c r="T21" s="58">
        <f t="shared" si="0"/>
        <v>0</v>
      </c>
    </row>
    <row r="22" spans="2:20" s="44" customFormat="1" x14ac:dyDescent="0.2">
      <c r="B22" s="30"/>
      <c r="C22" s="30"/>
      <c r="D22" s="31"/>
      <c r="E22" s="33"/>
      <c r="F22" s="73"/>
      <c r="G22" s="73"/>
      <c r="H22" s="73"/>
      <c r="I22" s="30"/>
      <c r="J22" s="30"/>
      <c r="K22" s="56"/>
      <c r="L22" s="73"/>
      <c r="M22" s="73"/>
      <c r="N22" s="73"/>
      <c r="O22" s="30"/>
      <c r="P22" s="56"/>
      <c r="Q22" s="56"/>
      <c r="R22" s="30"/>
      <c r="S22" s="57"/>
      <c r="T22" s="58">
        <f t="shared" si="0"/>
        <v>0</v>
      </c>
    </row>
    <row r="23" spans="2:20" s="44" customFormat="1" x14ac:dyDescent="0.2">
      <c r="B23" s="30"/>
      <c r="C23" s="30"/>
      <c r="D23" s="31"/>
      <c r="E23" s="33"/>
      <c r="F23" s="73"/>
      <c r="G23" s="73"/>
      <c r="H23" s="73"/>
      <c r="I23" s="30"/>
      <c r="J23" s="30"/>
      <c r="K23" s="56"/>
      <c r="L23" s="73"/>
      <c r="M23" s="73"/>
      <c r="N23" s="73"/>
      <c r="O23" s="30"/>
      <c r="P23" s="56"/>
      <c r="Q23" s="56"/>
      <c r="R23" s="30"/>
      <c r="S23" s="57"/>
      <c r="T23" s="58">
        <f t="shared" ref="T23:T24" si="1">+S23*R23</f>
        <v>0</v>
      </c>
    </row>
    <row r="24" spans="2:20" s="44" customFormat="1" x14ac:dyDescent="0.2">
      <c r="B24" s="30"/>
      <c r="C24" s="30"/>
      <c r="D24" s="32"/>
      <c r="E24" s="33"/>
      <c r="F24" s="73"/>
      <c r="G24" s="73"/>
      <c r="H24" s="73"/>
      <c r="I24" s="30"/>
      <c r="J24" s="30"/>
      <c r="K24" s="56"/>
      <c r="L24" s="73"/>
      <c r="M24" s="73"/>
      <c r="N24" s="73"/>
      <c r="O24" s="30"/>
      <c r="P24" s="56"/>
      <c r="Q24" s="56"/>
      <c r="R24" s="30"/>
      <c r="S24" s="57"/>
      <c r="T24" s="58">
        <f t="shared" si="1"/>
        <v>0</v>
      </c>
    </row>
    <row r="25" spans="2:20" x14ac:dyDescent="0.2">
      <c r="B25" s="30"/>
      <c r="C25" s="7"/>
      <c r="D25" s="32"/>
      <c r="E25" s="33"/>
      <c r="F25" s="82"/>
      <c r="G25" s="73"/>
      <c r="H25" s="82"/>
      <c r="I25" s="7"/>
      <c r="J25" s="7"/>
      <c r="K25" s="8"/>
      <c r="L25" s="82"/>
      <c r="M25" s="83"/>
      <c r="N25" s="82"/>
      <c r="O25" s="8"/>
      <c r="P25" s="8"/>
      <c r="Q25" s="8"/>
      <c r="R25" s="7"/>
      <c r="S25" s="9"/>
      <c r="T25" s="34"/>
    </row>
    <row r="26" spans="2:20" ht="13.5" thickBot="1" x14ac:dyDescent="0.25">
      <c r="B26" s="16"/>
      <c r="C26" s="17"/>
      <c r="D26" s="17"/>
      <c r="E26" s="17"/>
      <c r="F26" s="84"/>
      <c r="G26" s="85"/>
      <c r="H26" s="84"/>
      <c r="I26" s="17"/>
      <c r="J26" s="17"/>
      <c r="K26" s="18"/>
      <c r="L26" s="84"/>
      <c r="M26" s="85"/>
      <c r="N26" s="84"/>
      <c r="O26" s="18"/>
      <c r="P26" s="18"/>
      <c r="Q26" s="18"/>
      <c r="R26" s="17"/>
      <c r="S26" s="19"/>
      <c r="T26" s="20"/>
    </row>
    <row r="27" spans="2:20" x14ac:dyDescent="0.2">
      <c r="B27" s="13"/>
      <c r="C27" s="13"/>
      <c r="D27" s="1"/>
      <c r="E27" s="13"/>
      <c r="F27" s="1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1" t="s">
        <v>18</v>
      </c>
      <c r="T27" s="26">
        <f>+SUM(T11:T25)*0.16</f>
        <v>3172.4136959999996</v>
      </c>
    </row>
    <row r="28" spans="2:20" x14ac:dyDescent="0.2">
      <c r="B28" s="13"/>
      <c r="C28" s="13"/>
      <c r="D28" s="1"/>
      <c r="E28" s="13"/>
      <c r="F28" s="1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27" t="s">
        <v>17</v>
      </c>
      <c r="T28" s="28">
        <f>SUM(T11:T27)</f>
        <v>22999.999295999998</v>
      </c>
    </row>
    <row r="29" spans="2:20" x14ac:dyDescent="0.2">
      <c r="B29" s="13"/>
      <c r="C29" s="13"/>
      <c r="D29" s="1"/>
      <c r="E29" s="13"/>
      <c r="F29" s="1"/>
      <c r="G29" s="1"/>
      <c r="H29" s="1"/>
      <c r="I29" s="13"/>
      <c r="J29" s="1"/>
      <c r="K29" s="1"/>
      <c r="L29" s="1"/>
      <c r="M29" s="1"/>
      <c r="N29" s="1"/>
      <c r="O29" s="1"/>
      <c r="P29" s="1"/>
      <c r="Q29" s="1"/>
      <c r="R29" s="1"/>
      <c r="S29" s="11"/>
      <c r="T29" s="11"/>
    </row>
    <row r="30" spans="2:20" x14ac:dyDescent="0.2">
      <c r="B30" s="1"/>
      <c r="C30" s="1"/>
      <c r="D30" s="1"/>
      <c r="E30" s="1"/>
      <c r="F30" s="1"/>
      <c r="G30" s="1"/>
      <c r="H30" s="1"/>
      <c r="I30" s="13"/>
      <c r="J30" s="1"/>
      <c r="K30" s="1"/>
      <c r="L30" s="1"/>
      <c r="M30" s="1"/>
      <c r="N30" s="1"/>
      <c r="O30" s="1"/>
      <c r="P30" s="1"/>
      <c r="Q30" s="1"/>
      <c r="R30" s="1"/>
      <c r="S30" s="1"/>
      <c r="T30" s="12"/>
    </row>
    <row r="31" spans="2:20" x14ac:dyDescent="0.2">
      <c r="B31" s="1"/>
      <c r="C31" s="1"/>
      <c r="D31" s="1"/>
      <c r="E31" s="1"/>
      <c r="F31" s="1"/>
      <c r="G31" s="1"/>
      <c r="H31" s="1"/>
      <c r="I31" s="13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2:20" x14ac:dyDescent="0.2">
      <c r="B32" s="29"/>
      <c r="C32" s="29"/>
      <c r="D32" s="29"/>
      <c r="E32" s="29"/>
      <c r="F32" s="29"/>
      <c r="G32" s="29"/>
      <c r="H32" s="29"/>
      <c r="I32" s="41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</row>
    <row r="33" spans="2:20" x14ac:dyDescent="0.2">
      <c r="B33" s="29"/>
      <c r="C33" s="29"/>
      <c r="D33" s="29"/>
      <c r="E33" s="29"/>
      <c r="F33" s="29"/>
      <c r="G33" s="29"/>
      <c r="H33" s="29"/>
      <c r="I33" s="41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8" orientation="landscape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3"/>
  <sheetViews>
    <sheetView topLeftCell="A2" zoomScale="115" zoomScaleNormal="115" workbookViewId="0">
      <selection activeCell="B2" sqref="B2:T29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5.85546875" bestFit="1" customWidth="1"/>
    <col min="20" max="20" width="13.85546875" customWidth="1"/>
  </cols>
  <sheetData>
    <row r="1" spans="2:25" s="2" customFormat="1" x14ac:dyDescent="0.2">
      <c r="C1" s="3"/>
      <c r="D1" s="4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13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11.25" x14ac:dyDescent="0.2">
      <c r="B8" s="173" t="s">
        <v>19</v>
      </c>
      <c r="C8" s="173"/>
      <c r="D8" s="10" t="s">
        <v>284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39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ht="25.5" x14ac:dyDescent="0.2">
      <c r="B11" s="30">
        <v>1</v>
      </c>
      <c r="C11" s="30" t="s">
        <v>39</v>
      </c>
      <c r="D11" s="36" t="s">
        <v>285</v>
      </c>
      <c r="E11" s="119" t="s">
        <v>286</v>
      </c>
      <c r="F11" s="73"/>
      <c r="G11" s="73">
        <v>1</v>
      </c>
      <c r="H11" s="73"/>
      <c r="I11" s="30"/>
      <c r="J11" s="52"/>
      <c r="K11" s="53"/>
      <c r="L11" s="77">
        <v>1</v>
      </c>
      <c r="M11" s="77"/>
      <c r="N11" s="77"/>
      <c r="O11" s="52"/>
      <c r="P11" s="53"/>
      <c r="Q11" s="53"/>
      <c r="R11" s="51">
        <f>SUM(F11:Q11)</f>
        <v>2</v>
      </c>
      <c r="S11" s="54">
        <v>2155.1724100000001</v>
      </c>
      <c r="T11" s="55">
        <f>+R11*S11</f>
        <v>4310.3448200000003</v>
      </c>
    </row>
    <row r="12" spans="2:25" s="44" customFormat="1" x14ac:dyDescent="0.2">
      <c r="B12" s="30"/>
      <c r="C12" s="30"/>
      <c r="D12" s="32"/>
      <c r="E12" s="33"/>
      <c r="F12" s="73"/>
      <c r="G12" s="73"/>
      <c r="H12" s="73"/>
      <c r="I12" s="30"/>
      <c r="J12" s="30"/>
      <c r="K12" s="56"/>
      <c r="L12" s="73"/>
      <c r="M12" s="73"/>
      <c r="N12" s="73"/>
      <c r="O12" s="30"/>
      <c r="P12" s="56"/>
      <c r="Q12" s="56"/>
      <c r="R12" s="30"/>
      <c r="S12" s="57"/>
      <c r="T12" s="58">
        <f>+R12*S12</f>
        <v>0</v>
      </c>
    </row>
    <row r="13" spans="2:25" s="44" customFormat="1" x14ac:dyDescent="0.2">
      <c r="B13" s="30"/>
      <c r="C13" s="30"/>
      <c r="D13" s="32"/>
      <c r="E13" s="33"/>
      <c r="F13" s="73"/>
      <c r="G13" s="73"/>
      <c r="H13" s="73"/>
      <c r="I13" s="30"/>
      <c r="J13" s="30"/>
      <c r="K13" s="56"/>
      <c r="L13" s="73"/>
      <c r="M13" s="73"/>
      <c r="N13" s="73"/>
      <c r="O13" s="30"/>
      <c r="P13" s="56"/>
      <c r="Q13" s="56"/>
      <c r="R13" s="30"/>
      <c r="S13" s="57"/>
      <c r="T13" s="58">
        <f t="shared" ref="T13:T22" si="0">+R13*S13</f>
        <v>0</v>
      </c>
    </row>
    <row r="14" spans="2:25" s="44" customFormat="1" x14ac:dyDescent="0.2">
      <c r="B14" s="30"/>
      <c r="C14" s="30"/>
      <c r="D14" s="32"/>
      <c r="E14" s="33"/>
      <c r="F14" s="73"/>
      <c r="G14" s="73"/>
      <c r="H14" s="73"/>
      <c r="I14" s="30"/>
      <c r="J14" s="30"/>
      <c r="K14" s="56"/>
      <c r="L14" s="73"/>
      <c r="M14" s="73"/>
      <c r="N14" s="73"/>
      <c r="O14" s="30"/>
      <c r="P14" s="56"/>
      <c r="Q14" s="56"/>
      <c r="R14" s="30"/>
      <c r="S14" s="57"/>
      <c r="T14" s="58">
        <f t="shared" si="0"/>
        <v>0</v>
      </c>
    </row>
    <row r="15" spans="2:25" s="44" customFormat="1" x14ac:dyDescent="0.2">
      <c r="B15" s="30"/>
      <c r="C15" s="30"/>
      <c r="D15" s="32"/>
      <c r="E15" s="33"/>
      <c r="F15" s="73"/>
      <c r="G15" s="73"/>
      <c r="H15" s="73"/>
      <c r="I15" s="30"/>
      <c r="J15" s="30"/>
      <c r="K15" s="56"/>
      <c r="L15" s="73"/>
      <c r="M15" s="73"/>
      <c r="N15" s="73"/>
      <c r="O15" s="30"/>
      <c r="P15" s="56"/>
      <c r="Q15" s="56"/>
      <c r="R15" s="30"/>
      <c r="S15" s="57"/>
      <c r="T15" s="58">
        <f t="shared" si="0"/>
        <v>0</v>
      </c>
    </row>
    <row r="16" spans="2:25" s="44" customFormat="1" x14ac:dyDescent="0.2">
      <c r="B16" s="30"/>
      <c r="C16" s="30"/>
      <c r="D16" s="32"/>
      <c r="E16" s="33"/>
      <c r="F16" s="73"/>
      <c r="G16" s="73"/>
      <c r="H16" s="73"/>
      <c r="I16" s="30"/>
      <c r="J16" s="30"/>
      <c r="K16" s="56"/>
      <c r="L16" s="73"/>
      <c r="M16" s="73"/>
      <c r="N16" s="73"/>
      <c r="O16" s="30"/>
      <c r="P16" s="56"/>
      <c r="Q16" s="56"/>
      <c r="R16" s="30"/>
      <c r="S16" s="57"/>
      <c r="T16" s="58">
        <f t="shared" si="0"/>
        <v>0</v>
      </c>
    </row>
    <row r="17" spans="2:20" s="44" customFormat="1" x14ac:dyDescent="0.2">
      <c r="B17" s="30"/>
      <c r="C17" s="30"/>
      <c r="D17" s="32"/>
      <c r="E17" s="33"/>
      <c r="F17" s="73"/>
      <c r="G17" s="73"/>
      <c r="H17" s="73"/>
      <c r="I17" s="30"/>
      <c r="J17" s="30"/>
      <c r="K17" s="56"/>
      <c r="L17" s="73"/>
      <c r="M17" s="73"/>
      <c r="N17" s="73"/>
      <c r="O17" s="30"/>
      <c r="P17" s="56"/>
      <c r="Q17" s="56"/>
      <c r="R17" s="30"/>
      <c r="S17" s="57"/>
      <c r="T17" s="58">
        <f t="shared" si="0"/>
        <v>0</v>
      </c>
    </row>
    <row r="18" spans="2:20" s="44" customFormat="1" x14ac:dyDescent="0.2">
      <c r="B18" s="30"/>
      <c r="C18" s="30"/>
      <c r="D18" s="32"/>
      <c r="E18" s="33"/>
      <c r="F18" s="73"/>
      <c r="G18" s="73"/>
      <c r="H18" s="73"/>
      <c r="I18" s="30"/>
      <c r="J18" s="30"/>
      <c r="K18" s="56"/>
      <c r="L18" s="73"/>
      <c r="M18" s="73"/>
      <c r="N18" s="73"/>
      <c r="O18" s="30"/>
      <c r="P18" s="56"/>
      <c r="Q18" s="56"/>
      <c r="R18" s="30"/>
      <c r="S18" s="57"/>
      <c r="T18" s="58">
        <f t="shared" si="0"/>
        <v>0</v>
      </c>
    </row>
    <row r="19" spans="2:20" s="44" customFormat="1" x14ac:dyDescent="0.2">
      <c r="B19" s="30"/>
      <c r="C19" s="30"/>
      <c r="D19" s="32"/>
      <c r="E19" s="33"/>
      <c r="F19" s="73"/>
      <c r="G19" s="73"/>
      <c r="H19" s="73"/>
      <c r="I19" s="30"/>
      <c r="J19" s="30"/>
      <c r="K19" s="56"/>
      <c r="L19" s="73"/>
      <c r="M19" s="73"/>
      <c r="N19" s="73"/>
      <c r="O19" s="30"/>
      <c r="P19" s="56"/>
      <c r="Q19" s="56"/>
      <c r="R19" s="30"/>
      <c r="S19" s="57"/>
      <c r="T19" s="58">
        <f t="shared" si="0"/>
        <v>0</v>
      </c>
    </row>
    <row r="20" spans="2:20" s="44" customFormat="1" x14ac:dyDescent="0.2">
      <c r="B20" s="30"/>
      <c r="C20" s="30"/>
      <c r="D20" s="32"/>
      <c r="E20" s="33"/>
      <c r="F20" s="73"/>
      <c r="G20" s="73"/>
      <c r="H20" s="73"/>
      <c r="I20" s="30"/>
      <c r="J20" s="30"/>
      <c r="K20" s="56"/>
      <c r="L20" s="73"/>
      <c r="M20" s="73"/>
      <c r="N20" s="73"/>
      <c r="O20" s="30"/>
      <c r="P20" s="56"/>
      <c r="Q20" s="56"/>
      <c r="R20" s="30"/>
      <c r="S20" s="57"/>
      <c r="T20" s="58">
        <f t="shared" si="0"/>
        <v>0</v>
      </c>
    </row>
    <row r="21" spans="2:20" s="44" customFormat="1" x14ac:dyDescent="0.2">
      <c r="B21" s="30"/>
      <c r="C21" s="30"/>
      <c r="D21" s="31"/>
      <c r="E21" s="33"/>
      <c r="F21" s="73"/>
      <c r="G21" s="73"/>
      <c r="H21" s="73"/>
      <c r="I21" s="30"/>
      <c r="J21" s="30"/>
      <c r="K21" s="56"/>
      <c r="L21" s="73"/>
      <c r="M21" s="73"/>
      <c r="N21" s="73"/>
      <c r="O21" s="30"/>
      <c r="P21" s="56"/>
      <c r="Q21" s="56"/>
      <c r="R21" s="30"/>
      <c r="S21" s="57"/>
      <c r="T21" s="58">
        <f t="shared" si="0"/>
        <v>0</v>
      </c>
    </row>
    <row r="22" spans="2:20" s="44" customFormat="1" x14ac:dyDescent="0.2">
      <c r="B22" s="30"/>
      <c r="C22" s="30"/>
      <c r="D22" s="31"/>
      <c r="E22" s="33"/>
      <c r="F22" s="73"/>
      <c r="G22" s="73"/>
      <c r="H22" s="73"/>
      <c r="I22" s="30"/>
      <c r="J22" s="30"/>
      <c r="K22" s="56"/>
      <c r="L22" s="73"/>
      <c r="M22" s="73"/>
      <c r="N22" s="73"/>
      <c r="O22" s="30"/>
      <c r="P22" s="56"/>
      <c r="Q22" s="56"/>
      <c r="R22" s="30"/>
      <c r="S22" s="57"/>
      <c r="T22" s="58">
        <f t="shared" si="0"/>
        <v>0</v>
      </c>
    </row>
    <row r="23" spans="2:20" s="44" customFormat="1" x14ac:dyDescent="0.2">
      <c r="B23" s="30"/>
      <c r="C23" s="30"/>
      <c r="D23" s="31"/>
      <c r="E23" s="33"/>
      <c r="F23" s="73"/>
      <c r="G23" s="73"/>
      <c r="H23" s="73"/>
      <c r="I23" s="30"/>
      <c r="J23" s="30"/>
      <c r="K23" s="56"/>
      <c r="L23" s="73"/>
      <c r="M23" s="73"/>
      <c r="N23" s="73"/>
      <c r="O23" s="30"/>
      <c r="P23" s="56"/>
      <c r="Q23" s="56"/>
      <c r="R23" s="30"/>
      <c r="S23" s="57"/>
      <c r="T23" s="58">
        <f t="shared" ref="T23:T24" si="1">+S23*R23</f>
        <v>0</v>
      </c>
    </row>
    <row r="24" spans="2:20" s="44" customFormat="1" x14ac:dyDescent="0.2">
      <c r="B24" s="30"/>
      <c r="C24" s="30"/>
      <c r="D24" s="32"/>
      <c r="E24" s="33"/>
      <c r="F24" s="73"/>
      <c r="G24" s="73"/>
      <c r="H24" s="73"/>
      <c r="I24" s="30"/>
      <c r="J24" s="30"/>
      <c r="K24" s="56"/>
      <c r="L24" s="73"/>
      <c r="M24" s="73"/>
      <c r="N24" s="73"/>
      <c r="O24" s="30"/>
      <c r="P24" s="56"/>
      <c r="Q24" s="56"/>
      <c r="R24" s="30"/>
      <c r="S24" s="57"/>
      <c r="T24" s="58">
        <f t="shared" si="1"/>
        <v>0</v>
      </c>
    </row>
    <row r="25" spans="2:20" x14ac:dyDescent="0.2">
      <c r="B25" s="30"/>
      <c r="C25" s="7"/>
      <c r="D25" s="32"/>
      <c r="E25" s="33"/>
      <c r="F25" s="82"/>
      <c r="G25" s="73"/>
      <c r="H25" s="82"/>
      <c r="I25" s="7"/>
      <c r="J25" s="7"/>
      <c r="K25" s="8"/>
      <c r="L25" s="82"/>
      <c r="M25" s="83"/>
      <c r="N25" s="82"/>
      <c r="O25" s="8"/>
      <c r="P25" s="8"/>
      <c r="Q25" s="8"/>
      <c r="R25" s="7"/>
      <c r="S25" s="9"/>
      <c r="T25" s="34"/>
    </row>
    <row r="26" spans="2:20" ht="13.5" thickBot="1" x14ac:dyDescent="0.25">
      <c r="B26" s="16"/>
      <c r="C26" s="17"/>
      <c r="D26" s="17"/>
      <c r="E26" s="17"/>
      <c r="F26" s="84"/>
      <c r="G26" s="85"/>
      <c r="H26" s="84"/>
      <c r="I26" s="17"/>
      <c r="J26" s="17"/>
      <c r="K26" s="18"/>
      <c r="L26" s="84"/>
      <c r="M26" s="85"/>
      <c r="N26" s="84"/>
      <c r="O26" s="18"/>
      <c r="P26" s="18"/>
      <c r="Q26" s="18"/>
      <c r="R26" s="17"/>
      <c r="S26" s="19"/>
      <c r="T26" s="20"/>
    </row>
    <row r="27" spans="2:20" x14ac:dyDescent="0.2">
      <c r="B27" s="13"/>
      <c r="C27" s="13"/>
      <c r="D27" s="1"/>
      <c r="E27" s="13"/>
      <c r="F27" s="1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1" t="s">
        <v>18</v>
      </c>
      <c r="T27" s="26">
        <f>+SUM(T11:T25)*0.16</f>
        <v>689.65517120000004</v>
      </c>
    </row>
    <row r="28" spans="2:20" x14ac:dyDescent="0.2">
      <c r="B28" s="13"/>
      <c r="C28" s="13"/>
      <c r="D28" s="1"/>
      <c r="E28" s="13"/>
      <c r="F28" s="1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27" t="s">
        <v>17</v>
      </c>
      <c r="T28" s="28">
        <f>SUM(T11:T27)</f>
        <v>4999.9999912000003</v>
      </c>
    </row>
    <row r="29" spans="2:20" x14ac:dyDescent="0.2">
      <c r="B29" s="13"/>
      <c r="C29" s="13"/>
      <c r="D29" s="1"/>
      <c r="E29" s="13"/>
      <c r="F29" s="1"/>
      <c r="G29" s="1"/>
      <c r="H29" s="1"/>
      <c r="I29" s="13"/>
      <c r="J29" s="1"/>
      <c r="K29" s="1"/>
      <c r="L29" s="1"/>
      <c r="M29" s="1"/>
      <c r="N29" s="1"/>
      <c r="O29" s="1"/>
      <c r="P29" s="1"/>
      <c r="Q29" s="1"/>
      <c r="R29" s="1"/>
      <c r="S29" s="11"/>
      <c r="T29" s="11"/>
    </row>
    <row r="30" spans="2:20" x14ac:dyDescent="0.2">
      <c r="B30" s="1"/>
      <c r="C30" s="1"/>
      <c r="D30" s="1"/>
      <c r="E30" s="1"/>
      <c r="F30" s="1"/>
      <c r="G30" s="1"/>
      <c r="H30" s="1"/>
      <c r="I30" s="13"/>
      <c r="J30" s="1"/>
      <c r="K30" s="1"/>
      <c r="L30" s="1"/>
      <c r="M30" s="1"/>
      <c r="N30" s="1"/>
      <c r="O30" s="1"/>
      <c r="P30" s="1"/>
      <c r="Q30" s="1"/>
      <c r="R30" s="1"/>
      <c r="S30" s="1"/>
      <c r="T30" s="12"/>
    </row>
    <row r="31" spans="2:20" x14ac:dyDescent="0.2">
      <c r="B31" s="1"/>
      <c r="C31" s="1"/>
      <c r="D31" s="1"/>
      <c r="E31" s="1"/>
      <c r="F31" s="1"/>
      <c r="G31" s="1"/>
      <c r="H31" s="1"/>
      <c r="I31" s="13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2:20" x14ac:dyDescent="0.2">
      <c r="B32" s="29"/>
      <c r="C32" s="29"/>
      <c r="D32" s="29"/>
      <c r="E32" s="29"/>
      <c r="F32" s="29"/>
      <c r="G32" s="29"/>
      <c r="H32" s="29"/>
      <c r="I32" s="41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</row>
    <row r="33" spans="2:20" x14ac:dyDescent="0.2">
      <c r="B33" s="29"/>
      <c r="C33" s="29"/>
      <c r="D33" s="29"/>
      <c r="E33" s="29"/>
      <c r="F33" s="29"/>
      <c r="G33" s="29"/>
      <c r="H33" s="29"/>
      <c r="I33" s="41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8" orientation="landscape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3"/>
  <sheetViews>
    <sheetView zoomScale="115" zoomScaleNormal="115" workbookViewId="0">
      <selection activeCell="B2" sqref="B2:T29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5.85546875" bestFit="1" customWidth="1"/>
    <col min="20" max="20" width="13.85546875" customWidth="1"/>
  </cols>
  <sheetData>
    <row r="1" spans="2:25" s="2" customFormat="1" x14ac:dyDescent="0.2">
      <c r="C1" s="3"/>
      <c r="D1" s="4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13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11.25" x14ac:dyDescent="0.2">
      <c r="B8" s="173" t="s">
        <v>19</v>
      </c>
      <c r="C8" s="173"/>
      <c r="D8" s="10" t="s">
        <v>287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39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x14ac:dyDescent="0.2">
      <c r="B11" s="30">
        <v>1</v>
      </c>
      <c r="C11" s="30" t="s">
        <v>39</v>
      </c>
      <c r="D11" s="36" t="s">
        <v>288</v>
      </c>
      <c r="E11" s="119" t="s">
        <v>286</v>
      </c>
      <c r="F11" s="73"/>
      <c r="G11" s="73">
        <v>1</v>
      </c>
      <c r="H11" s="73"/>
      <c r="I11" s="30"/>
      <c r="J11" s="52"/>
      <c r="K11" s="53"/>
      <c r="L11" s="77">
        <v>1</v>
      </c>
      <c r="M11" s="77"/>
      <c r="N11" s="77"/>
      <c r="O11" s="52"/>
      <c r="P11" s="53"/>
      <c r="Q11" s="53"/>
      <c r="R11" s="51">
        <f>SUM(F11:Q11)</f>
        <v>2</v>
      </c>
      <c r="S11" s="54"/>
      <c r="T11" s="55">
        <v>301724.13799999998</v>
      </c>
    </row>
    <row r="12" spans="2:25" s="44" customFormat="1" x14ac:dyDescent="0.2">
      <c r="B12" s="30"/>
      <c r="C12" s="30"/>
      <c r="D12" s="32"/>
      <c r="E12" s="33"/>
      <c r="F12" s="73"/>
      <c r="G12" s="73"/>
      <c r="H12" s="73"/>
      <c r="I12" s="30"/>
      <c r="J12" s="30"/>
      <c r="K12" s="56"/>
      <c r="L12" s="73"/>
      <c r="M12" s="73"/>
      <c r="N12" s="73"/>
      <c r="O12" s="30"/>
      <c r="P12" s="56"/>
      <c r="Q12" s="56"/>
      <c r="R12" s="30"/>
      <c r="S12" s="57"/>
      <c r="T12" s="58">
        <f>+R12*S12</f>
        <v>0</v>
      </c>
    </row>
    <row r="13" spans="2:25" s="44" customFormat="1" x14ac:dyDescent="0.2">
      <c r="B13" s="30"/>
      <c r="C13" s="30"/>
      <c r="D13" s="32"/>
      <c r="E13" s="33"/>
      <c r="F13" s="73"/>
      <c r="G13" s="73"/>
      <c r="H13" s="73"/>
      <c r="I13" s="30"/>
      <c r="J13" s="30"/>
      <c r="K13" s="56"/>
      <c r="L13" s="73"/>
      <c r="M13" s="73"/>
      <c r="N13" s="73"/>
      <c r="O13" s="30"/>
      <c r="P13" s="56"/>
      <c r="Q13" s="56"/>
      <c r="R13" s="30"/>
      <c r="S13" s="57"/>
      <c r="T13" s="58">
        <f t="shared" ref="T13:T22" si="0">+R13*S13</f>
        <v>0</v>
      </c>
    </row>
    <row r="14" spans="2:25" s="44" customFormat="1" x14ac:dyDescent="0.2">
      <c r="B14" s="30"/>
      <c r="C14" s="30"/>
      <c r="D14" s="32"/>
      <c r="E14" s="33"/>
      <c r="F14" s="73"/>
      <c r="G14" s="73"/>
      <c r="H14" s="73"/>
      <c r="I14" s="30"/>
      <c r="J14" s="30"/>
      <c r="K14" s="56"/>
      <c r="L14" s="73"/>
      <c r="M14" s="73"/>
      <c r="N14" s="73"/>
      <c r="O14" s="30"/>
      <c r="P14" s="56"/>
      <c r="Q14" s="56"/>
      <c r="R14" s="30"/>
      <c r="S14" s="57"/>
      <c r="T14" s="58">
        <f t="shared" si="0"/>
        <v>0</v>
      </c>
    </row>
    <row r="15" spans="2:25" s="44" customFormat="1" x14ac:dyDescent="0.2">
      <c r="B15" s="30"/>
      <c r="C15" s="30"/>
      <c r="D15" s="32"/>
      <c r="E15" s="33"/>
      <c r="F15" s="73"/>
      <c r="G15" s="73"/>
      <c r="H15" s="73"/>
      <c r="I15" s="30"/>
      <c r="J15" s="30"/>
      <c r="K15" s="56"/>
      <c r="L15" s="73"/>
      <c r="M15" s="73"/>
      <c r="N15" s="73"/>
      <c r="O15" s="30"/>
      <c r="P15" s="56"/>
      <c r="Q15" s="56"/>
      <c r="R15" s="30"/>
      <c r="S15" s="57"/>
      <c r="T15" s="58">
        <f t="shared" si="0"/>
        <v>0</v>
      </c>
    </row>
    <row r="16" spans="2:25" s="44" customFormat="1" x14ac:dyDescent="0.2">
      <c r="B16" s="30"/>
      <c r="C16" s="30"/>
      <c r="D16" s="32"/>
      <c r="E16" s="33"/>
      <c r="F16" s="73"/>
      <c r="G16" s="73"/>
      <c r="H16" s="73"/>
      <c r="I16" s="30"/>
      <c r="J16" s="30"/>
      <c r="K16" s="56"/>
      <c r="L16" s="73"/>
      <c r="M16" s="73"/>
      <c r="N16" s="73"/>
      <c r="O16" s="30"/>
      <c r="P16" s="56"/>
      <c r="Q16" s="56"/>
      <c r="R16" s="30"/>
      <c r="S16" s="57"/>
      <c r="T16" s="58">
        <f t="shared" si="0"/>
        <v>0</v>
      </c>
    </row>
    <row r="17" spans="2:20" s="44" customFormat="1" x14ac:dyDescent="0.2">
      <c r="B17" s="30"/>
      <c r="C17" s="30"/>
      <c r="D17" s="32"/>
      <c r="E17" s="33"/>
      <c r="F17" s="73"/>
      <c r="G17" s="73"/>
      <c r="H17" s="73"/>
      <c r="I17" s="30"/>
      <c r="J17" s="30"/>
      <c r="K17" s="56"/>
      <c r="L17" s="73"/>
      <c r="M17" s="73"/>
      <c r="N17" s="73"/>
      <c r="O17" s="30"/>
      <c r="P17" s="56"/>
      <c r="Q17" s="56"/>
      <c r="R17" s="30"/>
      <c r="S17" s="57"/>
      <c r="T17" s="58">
        <f t="shared" si="0"/>
        <v>0</v>
      </c>
    </row>
    <row r="18" spans="2:20" s="44" customFormat="1" x14ac:dyDescent="0.2">
      <c r="B18" s="30"/>
      <c r="C18" s="30"/>
      <c r="D18" s="32"/>
      <c r="E18" s="33"/>
      <c r="F18" s="73"/>
      <c r="G18" s="73"/>
      <c r="H18" s="73"/>
      <c r="I18" s="30"/>
      <c r="J18" s="30"/>
      <c r="K18" s="56"/>
      <c r="L18" s="73"/>
      <c r="M18" s="73"/>
      <c r="N18" s="73"/>
      <c r="O18" s="30"/>
      <c r="P18" s="56"/>
      <c r="Q18" s="56"/>
      <c r="R18" s="30"/>
      <c r="S18" s="57"/>
      <c r="T18" s="58">
        <f t="shared" si="0"/>
        <v>0</v>
      </c>
    </row>
    <row r="19" spans="2:20" s="44" customFormat="1" x14ac:dyDescent="0.2">
      <c r="B19" s="30"/>
      <c r="C19" s="30"/>
      <c r="D19" s="32"/>
      <c r="E19" s="33"/>
      <c r="F19" s="73"/>
      <c r="G19" s="73"/>
      <c r="H19" s="73"/>
      <c r="I19" s="30"/>
      <c r="J19" s="30"/>
      <c r="K19" s="56"/>
      <c r="L19" s="73"/>
      <c r="M19" s="73"/>
      <c r="N19" s="73"/>
      <c r="O19" s="30"/>
      <c r="P19" s="56"/>
      <c r="Q19" s="56"/>
      <c r="R19" s="30"/>
      <c r="S19" s="57"/>
      <c r="T19" s="58">
        <f t="shared" si="0"/>
        <v>0</v>
      </c>
    </row>
    <row r="20" spans="2:20" s="44" customFormat="1" x14ac:dyDescent="0.2">
      <c r="B20" s="30"/>
      <c r="C20" s="30"/>
      <c r="D20" s="32"/>
      <c r="E20" s="33"/>
      <c r="F20" s="73"/>
      <c r="G20" s="73"/>
      <c r="H20" s="73"/>
      <c r="I20" s="30"/>
      <c r="J20" s="30"/>
      <c r="K20" s="56"/>
      <c r="L20" s="73"/>
      <c r="M20" s="73"/>
      <c r="N20" s="73"/>
      <c r="O20" s="30"/>
      <c r="P20" s="56"/>
      <c r="Q20" s="56"/>
      <c r="R20" s="30"/>
      <c r="S20" s="57"/>
      <c r="T20" s="58">
        <f t="shared" si="0"/>
        <v>0</v>
      </c>
    </row>
    <row r="21" spans="2:20" s="44" customFormat="1" x14ac:dyDescent="0.2">
      <c r="B21" s="30"/>
      <c r="C21" s="30"/>
      <c r="D21" s="31"/>
      <c r="E21" s="33"/>
      <c r="F21" s="73"/>
      <c r="G21" s="73"/>
      <c r="H21" s="73"/>
      <c r="I21" s="30"/>
      <c r="J21" s="30"/>
      <c r="K21" s="56"/>
      <c r="L21" s="73"/>
      <c r="M21" s="73"/>
      <c r="N21" s="73"/>
      <c r="O21" s="30"/>
      <c r="P21" s="56"/>
      <c r="Q21" s="56"/>
      <c r="R21" s="30"/>
      <c r="S21" s="57"/>
      <c r="T21" s="58">
        <f t="shared" si="0"/>
        <v>0</v>
      </c>
    </row>
    <row r="22" spans="2:20" s="44" customFormat="1" x14ac:dyDescent="0.2">
      <c r="B22" s="30"/>
      <c r="C22" s="30"/>
      <c r="D22" s="31"/>
      <c r="E22" s="33"/>
      <c r="F22" s="73"/>
      <c r="G22" s="73"/>
      <c r="H22" s="73"/>
      <c r="I22" s="30"/>
      <c r="J22" s="30"/>
      <c r="K22" s="56"/>
      <c r="L22" s="73"/>
      <c r="M22" s="73"/>
      <c r="N22" s="73"/>
      <c r="O22" s="30"/>
      <c r="P22" s="56"/>
      <c r="Q22" s="56"/>
      <c r="R22" s="30"/>
      <c r="S22" s="57"/>
      <c r="T22" s="58">
        <f t="shared" si="0"/>
        <v>0</v>
      </c>
    </row>
    <row r="23" spans="2:20" s="44" customFormat="1" x14ac:dyDescent="0.2">
      <c r="B23" s="30"/>
      <c r="C23" s="30"/>
      <c r="D23" s="31"/>
      <c r="E23" s="33"/>
      <c r="F23" s="73"/>
      <c r="G23" s="73"/>
      <c r="H23" s="73"/>
      <c r="I23" s="30"/>
      <c r="J23" s="30"/>
      <c r="K23" s="56"/>
      <c r="L23" s="73"/>
      <c r="M23" s="73"/>
      <c r="N23" s="73"/>
      <c r="O23" s="30"/>
      <c r="P23" s="56"/>
      <c r="Q23" s="56"/>
      <c r="R23" s="30"/>
      <c r="S23" s="57"/>
      <c r="T23" s="58">
        <f t="shared" ref="T23:T24" si="1">+S23*R23</f>
        <v>0</v>
      </c>
    </row>
    <row r="24" spans="2:20" s="44" customFormat="1" x14ac:dyDescent="0.2">
      <c r="B24" s="30"/>
      <c r="C24" s="30"/>
      <c r="D24" s="32"/>
      <c r="E24" s="33"/>
      <c r="F24" s="73"/>
      <c r="G24" s="73"/>
      <c r="H24" s="73"/>
      <c r="I24" s="30"/>
      <c r="J24" s="30"/>
      <c r="K24" s="56"/>
      <c r="L24" s="73"/>
      <c r="M24" s="73"/>
      <c r="N24" s="73"/>
      <c r="O24" s="30"/>
      <c r="P24" s="56"/>
      <c r="Q24" s="56"/>
      <c r="R24" s="30"/>
      <c r="S24" s="57"/>
      <c r="T24" s="58">
        <f t="shared" si="1"/>
        <v>0</v>
      </c>
    </row>
    <row r="25" spans="2:20" x14ac:dyDescent="0.2">
      <c r="B25" s="30"/>
      <c r="C25" s="7"/>
      <c r="D25" s="32"/>
      <c r="E25" s="33"/>
      <c r="F25" s="82"/>
      <c r="G25" s="73"/>
      <c r="H25" s="82"/>
      <c r="I25" s="7"/>
      <c r="J25" s="7"/>
      <c r="K25" s="8"/>
      <c r="L25" s="82"/>
      <c r="M25" s="83"/>
      <c r="N25" s="82"/>
      <c r="O25" s="8"/>
      <c r="P25" s="8"/>
      <c r="Q25" s="8"/>
      <c r="R25" s="7"/>
      <c r="S25" s="9"/>
      <c r="T25" s="34"/>
    </row>
    <row r="26" spans="2:20" ht="13.5" thickBot="1" x14ac:dyDescent="0.25">
      <c r="B26" s="16"/>
      <c r="C26" s="17"/>
      <c r="D26" s="17"/>
      <c r="E26" s="17"/>
      <c r="F26" s="84"/>
      <c r="G26" s="85"/>
      <c r="H26" s="84"/>
      <c r="I26" s="17"/>
      <c r="J26" s="17"/>
      <c r="K26" s="18"/>
      <c r="L26" s="84"/>
      <c r="M26" s="85"/>
      <c r="N26" s="84"/>
      <c r="O26" s="18"/>
      <c r="P26" s="18"/>
      <c r="Q26" s="18"/>
      <c r="R26" s="17"/>
      <c r="S26" s="19"/>
      <c r="T26" s="20"/>
    </row>
    <row r="27" spans="2:20" x14ac:dyDescent="0.2">
      <c r="B27" s="13"/>
      <c r="C27" s="13"/>
      <c r="D27" s="1"/>
      <c r="E27" s="13"/>
      <c r="F27" s="1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1" t="s">
        <v>18</v>
      </c>
      <c r="T27" s="26">
        <f>+SUM(T11:T25)*0.16</f>
        <v>48275.862079999999</v>
      </c>
    </row>
    <row r="28" spans="2:20" x14ac:dyDescent="0.2">
      <c r="B28" s="13"/>
      <c r="C28" s="13"/>
      <c r="D28" s="1"/>
      <c r="E28" s="13"/>
      <c r="F28" s="1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27" t="s">
        <v>17</v>
      </c>
      <c r="T28" s="28">
        <f>SUM(T11:T27)</f>
        <v>350000.00007999997</v>
      </c>
    </row>
    <row r="29" spans="2:20" x14ac:dyDescent="0.2">
      <c r="B29" s="13"/>
      <c r="C29" s="13"/>
      <c r="D29" s="1"/>
      <c r="E29" s="13"/>
      <c r="F29" s="1"/>
      <c r="G29" s="1"/>
      <c r="H29" s="1"/>
      <c r="I29" s="13"/>
      <c r="J29" s="1"/>
      <c r="K29" s="1"/>
      <c r="L29" s="1"/>
      <c r="M29" s="1"/>
      <c r="N29" s="1"/>
      <c r="O29" s="1"/>
      <c r="P29" s="1"/>
      <c r="Q29" s="1"/>
      <c r="R29" s="1"/>
      <c r="S29" s="11"/>
      <c r="T29" s="11"/>
    </row>
    <row r="30" spans="2:20" x14ac:dyDescent="0.2">
      <c r="B30" s="1"/>
      <c r="C30" s="1"/>
      <c r="D30" s="1"/>
      <c r="E30" s="1"/>
      <c r="F30" s="1"/>
      <c r="G30" s="1"/>
      <c r="H30" s="1"/>
      <c r="I30" s="13"/>
      <c r="J30" s="1"/>
      <c r="K30" s="1"/>
      <c r="L30" s="1"/>
      <c r="M30" s="1"/>
      <c r="N30" s="1"/>
      <c r="O30" s="1"/>
      <c r="P30" s="1"/>
      <c r="Q30" s="1"/>
      <c r="R30" s="1"/>
      <c r="S30" s="1"/>
      <c r="T30" s="12"/>
    </row>
    <row r="31" spans="2:20" x14ac:dyDescent="0.2">
      <c r="B31" s="1"/>
      <c r="C31" s="1"/>
      <c r="D31" s="1"/>
      <c r="E31" s="1"/>
      <c r="F31" s="1"/>
      <c r="G31" s="1"/>
      <c r="H31" s="1"/>
      <c r="I31" s="13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2:20" x14ac:dyDescent="0.2">
      <c r="B32" s="29"/>
      <c r="C32" s="29"/>
      <c r="D32" s="29"/>
      <c r="E32" s="29"/>
      <c r="F32" s="29"/>
      <c r="G32" s="29"/>
      <c r="H32" s="29"/>
      <c r="I32" s="41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</row>
    <row r="33" spans="2:20" x14ac:dyDescent="0.2">
      <c r="B33" s="29"/>
      <c r="C33" s="29"/>
      <c r="D33" s="29"/>
      <c r="E33" s="29"/>
      <c r="F33" s="29"/>
      <c r="G33" s="29"/>
      <c r="H33" s="29"/>
      <c r="I33" s="41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8" orientation="landscape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3"/>
  <sheetViews>
    <sheetView zoomScale="115" zoomScaleNormal="115" workbookViewId="0">
      <selection activeCell="B2" sqref="B2:T29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5.85546875" bestFit="1" customWidth="1"/>
    <col min="20" max="20" width="13.85546875" customWidth="1"/>
  </cols>
  <sheetData>
    <row r="1" spans="2:25" s="2" customFormat="1" x14ac:dyDescent="0.2">
      <c r="C1" s="3"/>
      <c r="D1" s="4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13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11.25" x14ac:dyDescent="0.2">
      <c r="B8" s="173" t="s">
        <v>19</v>
      </c>
      <c r="C8" s="173"/>
      <c r="D8" s="10" t="s">
        <v>287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39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x14ac:dyDescent="0.2">
      <c r="B11" s="30">
        <v>1</v>
      </c>
      <c r="C11" s="30" t="s">
        <v>39</v>
      </c>
      <c r="D11" s="36" t="s">
        <v>289</v>
      </c>
      <c r="E11" s="33" t="s">
        <v>68</v>
      </c>
      <c r="F11" s="73"/>
      <c r="G11" s="73"/>
      <c r="H11" s="73">
        <v>10</v>
      </c>
      <c r="I11" s="30"/>
      <c r="J11" s="52">
        <v>3</v>
      </c>
      <c r="K11" s="52">
        <v>2</v>
      </c>
      <c r="L11" s="77">
        <v>1</v>
      </c>
      <c r="M11" s="77"/>
      <c r="N11" s="77"/>
      <c r="O11" s="52">
        <v>10</v>
      </c>
      <c r="P11" s="52">
        <v>2</v>
      </c>
      <c r="Q11" s="52">
        <v>2</v>
      </c>
      <c r="R11" s="52">
        <f>SUM(F11:Q11)</f>
        <v>30</v>
      </c>
      <c r="S11" s="54">
        <v>5150</v>
      </c>
      <c r="T11" s="55">
        <f>+S11*R11</f>
        <v>154500</v>
      </c>
    </row>
    <row r="12" spans="2:25" s="44" customFormat="1" x14ac:dyDescent="0.2">
      <c r="B12" s="30">
        <v>2</v>
      </c>
      <c r="C12" s="30" t="s">
        <v>39</v>
      </c>
      <c r="D12" s="36" t="s">
        <v>116</v>
      </c>
      <c r="E12" s="33" t="s">
        <v>68</v>
      </c>
      <c r="F12" s="73"/>
      <c r="G12" s="73"/>
      <c r="H12" s="73"/>
      <c r="I12" s="30">
        <v>2</v>
      </c>
      <c r="J12" s="30"/>
      <c r="K12" s="30"/>
      <c r="L12" s="73"/>
      <c r="M12" s="73"/>
      <c r="N12" s="73">
        <v>3</v>
      </c>
      <c r="O12" s="30"/>
      <c r="P12" s="30"/>
      <c r="Q12" s="30"/>
      <c r="R12" s="30">
        <f>+SUM(F12:Q12)</f>
        <v>5</v>
      </c>
      <c r="S12" s="57">
        <v>13927.5862</v>
      </c>
      <c r="T12" s="58">
        <f>+R12*S12</f>
        <v>69637.930999999997</v>
      </c>
    </row>
    <row r="13" spans="2:25" s="44" customFormat="1" x14ac:dyDescent="0.2">
      <c r="B13" s="30"/>
      <c r="C13" s="30"/>
      <c r="D13" s="32"/>
      <c r="E13" s="33"/>
      <c r="F13" s="73"/>
      <c r="G13" s="73"/>
      <c r="H13" s="73"/>
      <c r="I13" s="30"/>
      <c r="J13" s="30"/>
      <c r="K13" s="30"/>
      <c r="L13" s="73"/>
      <c r="M13" s="73"/>
      <c r="N13" s="73"/>
      <c r="O13" s="30"/>
      <c r="P13" s="30"/>
      <c r="Q13" s="30"/>
      <c r="R13" s="30"/>
      <c r="S13" s="57"/>
      <c r="T13" s="58">
        <f t="shared" ref="T13:T22" si="0">+R13*S13</f>
        <v>0</v>
      </c>
    </row>
    <row r="14" spans="2:25" s="44" customFormat="1" x14ac:dyDescent="0.2">
      <c r="B14" s="30"/>
      <c r="C14" s="30"/>
      <c r="D14" s="32"/>
      <c r="E14" s="33"/>
      <c r="F14" s="73"/>
      <c r="G14" s="73"/>
      <c r="H14" s="73"/>
      <c r="I14" s="30"/>
      <c r="J14" s="30"/>
      <c r="K14" s="56"/>
      <c r="L14" s="73"/>
      <c r="M14" s="73"/>
      <c r="N14" s="73"/>
      <c r="O14" s="30"/>
      <c r="P14" s="56"/>
      <c r="Q14" s="56"/>
      <c r="R14" s="30"/>
      <c r="S14" s="57"/>
      <c r="T14" s="58">
        <f t="shared" si="0"/>
        <v>0</v>
      </c>
    </row>
    <row r="15" spans="2:25" s="44" customFormat="1" x14ac:dyDescent="0.2">
      <c r="B15" s="30"/>
      <c r="C15" s="30"/>
      <c r="D15" s="32"/>
      <c r="E15" s="33"/>
      <c r="F15" s="73"/>
      <c r="G15" s="73"/>
      <c r="H15" s="73"/>
      <c r="I15" s="30"/>
      <c r="J15" s="30"/>
      <c r="K15" s="56"/>
      <c r="L15" s="73"/>
      <c r="M15" s="73"/>
      <c r="N15" s="73"/>
      <c r="O15" s="30"/>
      <c r="P15" s="56"/>
      <c r="Q15" s="56"/>
      <c r="R15" s="30"/>
      <c r="S15" s="57"/>
      <c r="T15" s="58">
        <f t="shared" si="0"/>
        <v>0</v>
      </c>
    </row>
    <row r="16" spans="2:25" s="44" customFormat="1" x14ac:dyDescent="0.2">
      <c r="B16" s="30"/>
      <c r="C16" s="30"/>
      <c r="D16" s="32"/>
      <c r="E16" s="33"/>
      <c r="F16" s="73"/>
      <c r="G16" s="73"/>
      <c r="H16" s="73"/>
      <c r="I16" s="30"/>
      <c r="J16" s="30"/>
      <c r="K16" s="56"/>
      <c r="L16" s="73"/>
      <c r="M16" s="73"/>
      <c r="N16" s="73"/>
      <c r="O16" s="30"/>
      <c r="P16" s="56"/>
      <c r="Q16" s="56"/>
      <c r="R16" s="30"/>
      <c r="S16" s="57"/>
      <c r="T16" s="58">
        <f t="shared" si="0"/>
        <v>0</v>
      </c>
    </row>
    <row r="17" spans="2:20" s="44" customFormat="1" x14ac:dyDescent="0.2">
      <c r="B17" s="30"/>
      <c r="C17" s="30"/>
      <c r="D17" s="32"/>
      <c r="E17" s="33"/>
      <c r="F17" s="73"/>
      <c r="G17" s="73"/>
      <c r="H17" s="73"/>
      <c r="I17" s="30"/>
      <c r="J17" s="30"/>
      <c r="K17" s="56"/>
      <c r="L17" s="73"/>
      <c r="M17" s="73"/>
      <c r="N17" s="73"/>
      <c r="O17" s="30"/>
      <c r="P17" s="56"/>
      <c r="Q17" s="56"/>
      <c r="R17" s="30"/>
      <c r="S17" s="57"/>
      <c r="T17" s="58">
        <f t="shared" si="0"/>
        <v>0</v>
      </c>
    </row>
    <row r="18" spans="2:20" s="44" customFormat="1" x14ac:dyDescent="0.2">
      <c r="B18" s="30"/>
      <c r="C18" s="30"/>
      <c r="D18" s="32"/>
      <c r="E18" s="33"/>
      <c r="F18" s="73"/>
      <c r="G18" s="73"/>
      <c r="H18" s="73"/>
      <c r="I18" s="30"/>
      <c r="J18" s="30"/>
      <c r="K18" s="56"/>
      <c r="L18" s="73"/>
      <c r="M18" s="73"/>
      <c r="N18" s="73"/>
      <c r="O18" s="30"/>
      <c r="P18" s="56"/>
      <c r="Q18" s="56"/>
      <c r="R18" s="30"/>
      <c r="S18" s="57"/>
      <c r="T18" s="58">
        <f t="shared" si="0"/>
        <v>0</v>
      </c>
    </row>
    <row r="19" spans="2:20" s="44" customFormat="1" x14ac:dyDescent="0.2">
      <c r="B19" s="30"/>
      <c r="C19" s="30"/>
      <c r="D19" s="32"/>
      <c r="E19" s="33"/>
      <c r="F19" s="73"/>
      <c r="G19" s="73"/>
      <c r="H19" s="73"/>
      <c r="I19" s="30"/>
      <c r="J19" s="30"/>
      <c r="K19" s="56"/>
      <c r="L19" s="73"/>
      <c r="M19" s="73"/>
      <c r="N19" s="73"/>
      <c r="O19" s="30"/>
      <c r="P19" s="56"/>
      <c r="Q19" s="56"/>
      <c r="R19" s="30"/>
      <c r="S19" s="57"/>
      <c r="T19" s="58">
        <f t="shared" si="0"/>
        <v>0</v>
      </c>
    </row>
    <row r="20" spans="2:20" s="44" customFormat="1" x14ac:dyDescent="0.2">
      <c r="B20" s="30"/>
      <c r="C20" s="30"/>
      <c r="D20" s="32"/>
      <c r="E20" s="33"/>
      <c r="F20" s="73"/>
      <c r="G20" s="73"/>
      <c r="H20" s="73"/>
      <c r="I20" s="30"/>
      <c r="J20" s="30"/>
      <c r="K20" s="56"/>
      <c r="L20" s="73"/>
      <c r="M20" s="73"/>
      <c r="N20" s="73"/>
      <c r="O20" s="30"/>
      <c r="P20" s="56"/>
      <c r="Q20" s="56"/>
      <c r="R20" s="30"/>
      <c r="S20" s="57"/>
      <c r="T20" s="58">
        <f t="shared" si="0"/>
        <v>0</v>
      </c>
    </row>
    <row r="21" spans="2:20" s="44" customFormat="1" x14ac:dyDescent="0.2">
      <c r="B21" s="30"/>
      <c r="C21" s="30"/>
      <c r="D21" s="31"/>
      <c r="E21" s="33"/>
      <c r="F21" s="73"/>
      <c r="G21" s="73"/>
      <c r="H21" s="73"/>
      <c r="I21" s="30"/>
      <c r="J21" s="30"/>
      <c r="K21" s="56"/>
      <c r="L21" s="73"/>
      <c r="M21" s="73"/>
      <c r="N21" s="73"/>
      <c r="O21" s="30"/>
      <c r="P21" s="56"/>
      <c r="Q21" s="56"/>
      <c r="R21" s="30"/>
      <c r="S21" s="57"/>
      <c r="T21" s="58">
        <f t="shared" si="0"/>
        <v>0</v>
      </c>
    </row>
    <row r="22" spans="2:20" s="44" customFormat="1" x14ac:dyDescent="0.2">
      <c r="B22" s="30"/>
      <c r="C22" s="30"/>
      <c r="D22" s="31"/>
      <c r="E22" s="33"/>
      <c r="F22" s="73"/>
      <c r="G22" s="73"/>
      <c r="H22" s="73"/>
      <c r="I22" s="30"/>
      <c r="J22" s="30"/>
      <c r="K22" s="56"/>
      <c r="L22" s="73"/>
      <c r="M22" s="73"/>
      <c r="N22" s="73"/>
      <c r="O22" s="30"/>
      <c r="P22" s="56"/>
      <c r="Q22" s="56"/>
      <c r="R22" s="30"/>
      <c r="S22" s="57"/>
      <c r="T22" s="58">
        <f t="shared" si="0"/>
        <v>0</v>
      </c>
    </row>
    <row r="23" spans="2:20" s="44" customFormat="1" x14ac:dyDescent="0.2">
      <c r="B23" s="30"/>
      <c r="C23" s="30"/>
      <c r="D23" s="31"/>
      <c r="E23" s="33"/>
      <c r="F23" s="73"/>
      <c r="G23" s="73"/>
      <c r="H23" s="73"/>
      <c r="I23" s="30"/>
      <c r="J23" s="30"/>
      <c r="K23" s="56"/>
      <c r="L23" s="73"/>
      <c r="M23" s="73"/>
      <c r="N23" s="73"/>
      <c r="O23" s="30"/>
      <c r="P23" s="56"/>
      <c r="Q23" s="56"/>
      <c r="R23" s="30"/>
      <c r="S23" s="57"/>
      <c r="T23" s="58">
        <f t="shared" ref="T23:T24" si="1">+S23*R23</f>
        <v>0</v>
      </c>
    </row>
    <row r="24" spans="2:20" s="44" customFormat="1" x14ac:dyDescent="0.2">
      <c r="B24" s="30"/>
      <c r="C24" s="30"/>
      <c r="D24" s="32"/>
      <c r="E24" s="33"/>
      <c r="F24" s="73"/>
      <c r="G24" s="73"/>
      <c r="H24" s="73"/>
      <c r="I24" s="30"/>
      <c r="J24" s="30"/>
      <c r="K24" s="56"/>
      <c r="L24" s="73"/>
      <c r="M24" s="73"/>
      <c r="N24" s="73"/>
      <c r="O24" s="30"/>
      <c r="P24" s="56"/>
      <c r="Q24" s="56"/>
      <c r="R24" s="30"/>
      <c r="S24" s="57"/>
      <c r="T24" s="58">
        <f t="shared" si="1"/>
        <v>0</v>
      </c>
    </row>
    <row r="25" spans="2:20" x14ac:dyDescent="0.2">
      <c r="B25" s="30"/>
      <c r="C25" s="7"/>
      <c r="D25" s="32"/>
      <c r="E25" s="33"/>
      <c r="F25" s="82"/>
      <c r="G25" s="73"/>
      <c r="H25" s="82"/>
      <c r="I25" s="7"/>
      <c r="J25" s="7"/>
      <c r="K25" s="8"/>
      <c r="L25" s="82"/>
      <c r="M25" s="83"/>
      <c r="N25" s="82"/>
      <c r="O25" s="8"/>
      <c r="P25" s="8"/>
      <c r="Q25" s="8"/>
      <c r="R25" s="7"/>
      <c r="S25" s="9"/>
      <c r="T25" s="34"/>
    </row>
    <row r="26" spans="2:20" ht="13.5" thickBot="1" x14ac:dyDescent="0.25">
      <c r="B26" s="16"/>
      <c r="C26" s="17"/>
      <c r="D26" s="17"/>
      <c r="E26" s="17"/>
      <c r="F26" s="84"/>
      <c r="G26" s="85"/>
      <c r="H26" s="84"/>
      <c r="I26" s="17"/>
      <c r="J26" s="17"/>
      <c r="K26" s="18"/>
      <c r="L26" s="84"/>
      <c r="M26" s="85"/>
      <c r="N26" s="84"/>
      <c r="O26" s="18"/>
      <c r="P26" s="18"/>
      <c r="Q26" s="18"/>
      <c r="R26" s="17"/>
      <c r="S26" s="19"/>
      <c r="T26" s="20"/>
    </row>
    <row r="27" spans="2:20" x14ac:dyDescent="0.2">
      <c r="B27" s="13"/>
      <c r="C27" s="13"/>
      <c r="D27" s="1"/>
      <c r="E27" s="13"/>
      <c r="F27" s="1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1" t="s">
        <v>18</v>
      </c>
      <c r="T27" s="26">
        <f>+SUM(T11:T25)*0.16</f>
        <v>35862.068959999997</v>
      </c>
    </row>
    <row r="28" spans="2:20" x14ac:dyDescent="0.2">
      <c r="B28" s="13"/>
      <c r="C28" s="13"/>
      <c r="D28" s="1"/>
      <c r="E28" s="13"/>
      <c r="F28" s="1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27" t="s">
        <v>17</v>
      </c>
      <c r="T28" s="28">
        <f>SUM(T11:T27)</f>
        <v>259999.99995999999</v>
      </c>
    </row>
    <row r="29" spans="2:20" x14ac:dyDescent="0.2">
      <c r="B29" s="13"/>
      <c r="C29" s="13"/>
      <c r="D29" s="1"/>
      <c r="E29" s="13"/>
      <c r="F29" s="1"/>
      <c r="G29" s="1"/>
      <c r="H29" s="1"/>
      <c r="I29" s="13"/>
      <c r="J29" s="1"/>
      <c r="K29" s="1"/>
      <c r="L29" s="1"/>
      <c r="M29" s="1"/>
      <c r="N29" s="1"/>
      <c r="O29" s="1"/>
      <c r="P29" s="1"/>
      <c r="Q29" s="1"/>
      <c r="R29" s="1"/>
      <c r="S29" s="11"/>
      <c r="T29" s="11"/>
    </row>
    <row r="30" spans="2:20" x14ac:dyDescent="0.2">
      <c r="B30" s="1"/>
      <c r="C30" s="1"/>
      <c r="D30" s="1"/>
      <c r="E30" s="1"/>
      <c r="F30" s="1"/>
      <c r="G30" s="1"/>
      <c r="H30" s="1"/>
      <c r="I30" s="13"/>
      <c r="J30" s="1"/>
      <c r="K30" s="1"/>
      <c r="L30" s="1"/>
      <c r="M30" s="1"/>
      <c r="N30" s="1"/>
      <c r="O30" s="1"/>
      <c r="P30" s="1"/>
      <c r="Q30" s="1"/>
      <c r="R30" s="1"/>
      <c r="S30" s="1"/>
      <c r="T30" s="12"/>
    </row>
    <row r="31" spans="2:20" x14ac:dyDescent="0.2">
      <c r="B31" s="1"/>
      <c r="C31" s="1"/>
      <c r="D31" s="1"/>
      <c r="E31" s="1"/>
      <c r="F31" s="1"/>
      <c r="G31" s="1"/>
      <c r="H31" s="1"/>
      <c r="I31" s="13"/>
      <c r="J31" s="1"/>
      <c r="K31" s="1"/>
      <c r="L31" s="1"/>
      <c r="M31" s="1"/>
      <c r="N31" s="1"/>
      <c r="O31" s="1"/>
      <c r="P31" s="1"/>
      <c r="Q31" s="1"/>
      <c r="R31" s="1"/>
      <c r="S31" s="1"/>
      <c r="T31" s="109"/>
    </row>
    <row r="32" spans="2:20" x14ac:dyDescent="0.2">
      <c r="B32" s="29"/>
      <c r="C32" s="29"/>
      <c r="D32" s="29"/>
      <c r="E32" s="29"/>
      <c r="F32" s="29"/>
      <c r="G32" s="29"/>
      <c r="H32" s="29"/>
      <c r="I32" s="41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</row>
    <row r="33" spans="2:20" x14ac:dyDescent="0.2">
      <c r="B33" s="29"/>
      <c r="C33" s="29"/>
      <c r="D33" s="29"/>
      <c r="E33" s="29"/>
      <c r="F33" s="29"/>
      <c r="G33" s="29"/>
      <c r="H33" s="29"/>
      <c r="I33" s="41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8" orientation="landscape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3"/>
  <sheetViews>
    <sheetView zoomScale="115" zoomScaleNormal="115" workbookViewId="0">
      <selection activeCell="B2" sqref="B2:T29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5.85546875" bestFit="1" customWidth="1"/>
    <col min="20" max="20" width="13.85546875" customWidth="1"/>
  </cols>
  <sheetData>
    <row r="1" spans="2:25" s="2" customFormat="1" x14ac:dyDescent="0.2">
      <c r="C1" s="3"/>
      <c r="D1" s="4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13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11.25" x14ac:dyDescent="0.2">
      <c r="B8" s="173" t="s">
        <v>19</v>
      </c>
      <c r="C8" s="173"/>
      <c r="D8" s="10" t="s">
        <v>290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39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x14ac:dyDescent="0.2">
      <c r="B11" s="30">
        <v>1</v>
      </c>
      <c r="C11" s="30" t="s">
        <v>39</v>
      </c>
      <c r="D11" s="36" t="s">
        <v>291</v>
      </c>
      <c r="E11" s="33"/>
      <c r="F11" s="73">
        <v>1</v>
      </c>
      <c r="G11" s="73">
        <v>1</v>
      </c>
      <c r="H11" s="73">
        <v>1</v>
      </c>
      <c r="I11" s="30">
        <v>1</v>
      </c>
      <c r="J11" s="52">
        <v>1</v>
      </c>
      <c r="K11" s="52">
        <v>1</v>
      </c>
      <c r="L11" s="77">
        <v>1</v>
      </c>
      <c r="M11" s="77">
        <v>1</v>
      </c>
      <c r="N11" s="77">
        <v>1</v>
      </c>
      <c r="O11" s="52">
        <v>1</v>
      </c>
      <c r="P11" s="52">
        <v>1</v>
      </c>
      <c r="Q11" s="52">
        <v>1</v>
      </c>
      <c r="R11" s="52">
        <f>+SUM(F11:Q11)</f>
        <v>12</v>
      </c>
      <c r="S11" s="54">
        <v>215.51724100000001</v>
      </c>
      <c r="T11" s="55">
        <f>+S11*R11</f>
        <v>2586.2068920000002</v>
      </c>
    </row>
    <row r="12" spans="2:25" s="44" customFormat="1" x14ac:dyDescent="0.2">
      <c r="B12" s="30"/>
      <c r="C12" s="30"/>
      <c r="D12" s="36"/>
      <c r="E12" s="33"/>
      <c r="F12" s="73"/>
      <c r="G12" s="73"/>
      <c r="H12" s="73"/>
      <c r="I12" s="30"/>
      <c r="J12" s="30"/>
      <c r="K12" s="56"/>
      <c r="L12" s="73"/>
      <c r="M12" s="73"/>
      <c r="N12" s="73"/>
      <c r="O12" s="30"/>
      <c r="P12" s="56"/>
      <c r="Q12" s="56"/>
      <c r="R12" s="30"/>
      <c r="S12" s="57"/>
      <c r="T12" s="58">
        <f>+R12*S12</f>
        <v>0</v>
      </c>
    </row>
    <row r="13" spans="2:25" s="44" customFormat="1" x14ac:dyDescent="0.2">
      <c r="B13" s="30"/>
      <c r="C13" s="30"/>
      <c r="D13" s="32"/>
      <c r="E13" s="33"/>
      <c r="F13" s="73"/>
      <c r="G13" s="73"/>
      <c r="H13" s="73"/>
      <c r="I13" s="30"/>
      <c r="J13" s="30"/>
      <c r="K13" s="56"/>
      <c r="L13" s="73"/>
      <c r="M13" s="73"/>
      <c r="N13" s="73"/>
      <c r="O13" s="30"/>
      <c r="P13" s="56"/>
      <c r="Q13" s="56"/>
      <c r="R13" s="30"/>
      <c r="S13" s="57"/>
      <c r="T13" s="58">
        <f t="shared" ref="T13:T22" si="0">+R13*S13</f>
        <v>0</v>
      </c>
    </row>
    <row r="14" spans="2:25" s="44" customFormat="1" x14ac:dyDescent="0.2">
      <c r="B14" s="30"/>
      <c r="C14" s="30"/>
      <c r="D14" s="32"/>
      <c r="E14" s="33"/>
      <c r="F14" s="73"/>
      <c r="G14" s="73"/>
      <c r="H14" s="73"/>
      <c r="I14" s="30"/>
      <c r="J14" s="30"/>
      <c r="K14" s="56"/>
      <c r="L14" s="73"/>
      <c r="M14" s="73"/>
      <c r="N14" s="73"/>
      <c r="O14" s="30"/>
      <c r="P14" s="56"/>
      <c r="Q14" s="56"/>
      <c r="R14" s="30"/>
      <c r="S14" s="57"/>
      <c r="T14" s="58">
        <f t="shared" si="0"/>
        <v>0</v>
      </c>
    </row>
    <row r="15" spans="2:25" s="44" customFormat="1" x14ac:dyDescent="0.2">
      <c r="B15" s="30"/>
      <c r="C15" s="30"/>
      <c r="D15" s="32"/>
      <c r="E15" s="33"/>
      <c r="F15" s="73"/>
      <c r="G15" s="73"/>
      <c r="H15" s="73"/>
      <c r="I15" s="30"/>
      <c r="J15" s="30"/>
      <c r="K15" s="56"/>
      <c r="L15" s="73"/>
      <c r="M15" s="73"/>
      <c r="N15" s="73"/>
      <c r="O15" s="30"/>
      <c r="P15" s="56"/>
      <c r="Q15" s="56"/>
      <c r="R15" s="30"/>
      <c r="S15" s="57"/>
      <c r="T15" s="58">
        <f t="shared" si="0"/>
        <v>0</v>
      </c>
    </row>
    <row r="16" spans="2:25" s="44" customFormat="1" x14ac:dyDescent="0.2">
      <c r="B16" s="30"/>
      <c r="C16" s="30"/>
      <c r="D16" s="32"/>
      <c r="E16" s="33"/>
      <c r="F16" s="73"/>
      <c r="G16" s="73"/>
      <c r="H16" s="73"/>
      <c r="I16" s="30"/>
      <c r="J16" s="30"/>
      <c r="K16" s="56"/>
      <c r="L16" s="73"/>
      <c r="M16" s="73"/>
      <c r="N16" s="73"/>
      <c r="O16" s="30"/>
      <c r="P16" s="56"/>
      <c r="Q16" s="56"/>
      <c r="R16" s="30"/>
      <c r="S16" s="57"/>
      <c r="T16" s="58">
        <f t="shared" si="0"/>
        <v>0</v>
      </c>
    </row>
    <row r="17" spans="2:20" s="44" customFormat="1" x14ac:dyDescent="0.2">
      <c r="B17" s="30"/>
      <c r="C17" s="30"/>
      <c r="D17" s="32"/>
      <c r="E17" s="33"/>
      <c r="F17" s="73"/>
      <c r="G17" s="73"/>
      <c r="H17" s="73"/>
      <c r="I17" s="30"/>
      <c r="J17" s="30"/>
      <c r="K17" s="56"/>
      <c r="L17" s="73"/>
      <c r="M17" s="73"/>
      <c r="N17" s="73"/>
      <c r="O17" s="30"/>
      <c r="P17" s="56"/>
      <c r="Q17" s="56"/>
      <c r="R17" s="30"/>
      <c r="S17" s="57"/>
      <c r="T17" s="58">
        <f t="shared" si="0"/>
        <v>0</v>
      </c>
    </row>
    <row r="18" spans="2:20" s="44" customFormat="1" x14ac:dyDescent="0.2">
      <c r="B18" s="30"/>
      <c r="C18" s="30"/>
      <c r="D18" s="32"/>
      <c r="E18" s="33"/>
      <c r="F18" s="73"/>
      <c r="G18" s="73"/>
      <c r="H18" s="73"/>
      <c r="I18" s="30"/>
      <c r="J18" s="30"/>
      <c r="K18" s="56"/>
      <c r="L18" s="73"/>
      <c r="M18" s="73"/>
      <c r="N18" s="73"/>
      <c r="O18" s="30"/>
      <c r="P18" s="56"/>
      <c r="Q18" s="56"/>
      <c r="R18" s="30"/>
      <c r="S18" s="57"/>
      <c r="T18" s="58">
        <f t="shared" si="0"/>
        <v>0</v>
      </c>
    </row>
    <row r="19" spans="2:20" s="44" customFormat="1" x14ac:dyDescent="0.2">
      <c r="B19" s="30"/>
      <c r="C19" s="30"/>
      <c r="D19" s="32"/>
      <c r="E19" s="33"/>
      <c r="F19" s="73"/>
      <c r="G19" s="73"/>
      <c r="H19" s="73"/>
      <c r="I19" s="30"/>
      <c r="J19" s="30"/>
      <c r="K19" s="56"/>
      <c r="L19" s="73"/>
      <c r="M19" s="73"/>
      <c r="N19" s="73"/>
      <c r="O19" s="30"/>
      <c r="P19" s="56"/>
      <c r="Q19" s="56"/>
      <c r="R19" s="30"/>
      <c r="S19" s="57"/>
      <c r="T19" s="58">
        <f t="shared" si="0"/>
        <v>0</v>
      </c>
    </row>
    <row r="20" spans="2:20" s="44" customFormat="1" x14ac:dyDescent="0.2">
      <c r="B20" s="30"/>
      <c r="C20" s="30"/>
      <c r="D20" s="32"/>
      <c r="E20" s="33"/>
      <c r="F20" s="73"/>
      <c r="G20" s="73"/>
      <c r="H20" s="73"/>
      <c r="I20" s="30"/>
      <c r="J20" s="30"/>
      <c r="K20" s="56"/>
      <c r="L20" s="73"/>
      <c r="M20" s="73"/>
      <c r="N20" s="73"/>
      <c r="O20" s="30"/>
      <c r="P20" s="56"/>
      <c r="Q20" s="56"/>
      <c r="R20" s="30"/>
      <c r="S20" s="57"/>
      <c r="T20" s="58">
        <f t="shared" si="0"/>
        <v>0</v>
      </c>
    </row>
    <row r="21" spans="2:20" s="44" customFormat="1" x14ac:dyDescent="0.2">
      <c r="B21" s="30"/>
      <c r="C21" s="30"/>
      <c r="D21" s="31"/>
      <c r="E21" s="33"/>
      <c r="F21" s="73"/>
      <c r="G21" s="73"/>
      <c r="H21" s="73"/>
      <c r="I21" s="30"/>
      <c r="J21" s="30"/>
      <c r="K21" s="56"/>
      <c r="L21" s="73"/>
      <c r="M21" s="73"/>
      <c r="N21" s="73"/>
      <c r="O21" s="30"/>
      <c r="P21" s="56"/>
      <c r="Q21" s="56"/>
      <c r="R21" s="30"/>
      <c r="S21" s="57"/>
      <c r="T21" s="58">
        <f t="shared" si="0"/>
        <v>0</v>
      </c>
    </row>
    <row r="22" spans="2:20" s="44" customFormat="1" x14ac:dyDescent="0.2">
      <c r="B22" s="30"/>
      <c r="C22" s="30"/>
      <c r="D22" s="31"/>
      <c r="E22" s="33"/>
      <c r="F22" s="73"/>
      <c r="G22" s="73"/>
      <c r="H22" s="73"/>
      <c r="I22" s="30"/>
      <c r="J22" s="30"/>
      <c r="K22" s="56"/>
      <c r="L22" s="73"/>
      <c r="M22" s="73"/>
      <c r="N22" s="73"/>
      <c r="O22" s="30"/>
      <c r="P22" s="56"/>
      <c r="Q22" s="56"/>
      <c r="R22" s="30"/>
      <c r="S22" s="57"/>
      <c r="T22" s="58">
        <f t="shared" si="0"/>
        <v>0</v>
      </c>
    </row>
    <row r="23" spans="2:20" s="44" customFormat="1" x14ac:dyDescent="0.2">
      <c r="B23" s="30"/>
      <c r="C23" s="30"/>
      <c r="D23" s="31"/>
      <c r="E23" s="33"/>
      <c r="F23" s="73"/>
      <c r="G23" s="73"/>
      <c r="H23" s="73"/>
      <c r="I23" s="30"/>
      <c r="J23" s="30"/>
      <c r="K23" s="56"/>
      <c r="L23" s="73"/>
      <c r="M23" s="73"/>
      <c r="N23" s="73"/>
      <c r="O23" s="30"/>
      <c r="P23" s="56"/>
      <c r="Q23" s="56"/>
      <c r="R23" s="30"/>
      <c r="S23" s="57"/>
      <c r="T23" s="58">
        <f t="shared" ref="T23:T24" si="1">+S23*R23</f>
        <v>0</v>
      </c>
    </row>
    <row r="24" spans="2:20" s="44" customFormat="1" x14ac:dyDescent="0.2">
      <c r="B24" s="30"/>
      <c r="C24" s="30"/>
      <c r="D24" s="32"/>
      <c r="E24" s="33"/>
      <c r="F24" s="73"/>
      <c r="G24" s="73"/>
      <c r="H24" s="73"/>
      <c r="I24" s="30"/>
      <c r="J24" s="30"/>
      <c r="K24" s="56"/>
      <c r="L24" s="73"/>
      <c r="M24" s="73"/>
      <c r="N24" s="73"/>
      <c r="O24" s="30"/>
      <c r="P24" s="56"/>
      <c r="Q24" s="56"/>
      <c r="R24" s="30"/>
      <c r="S24" s="57"/>
      <c r="T24" s="58">
        <f t="shared" si="1"/>
        <v>0</v>
      </c>
    </row>
    <row r="25" spans="2:20" x14ac:dyDescent="0.2">
      <c r="B25" s="30"/>
      <c r="C25" s="7"/>
      <c r="D25" s="32"/>
      <c r="E25" s="33"/>
      <c r="F25" s="82"/>
      <c r="G25" s="73"/>
      <c r="H25" s="82"/>
      <c r="I25" s="7"/>
      <c r="J25" s="7"/>
      <c r="K25" s="8"/>
      <c r="L25" s="82"/>
      <c r="M25" s="83"/>
      <c r="N25" s="82"/>
      <c r="O25" s="8"/>
      <c r="P25" s="8"/>
      <c r="Q25" s="8"/>
      <c r="R25" s="7"/>
      <c r="S25" s="9"/>
      <c r="T25" s="34"/>
    </row>
    <row r="26" spans="2:20" ht="13.5" thickBot="1" x14ac:dyDescent="0.25">
      <c r="B26" s="16"/>
      <c r="C26" s="17"/>
      <c r="D26" s="17"/>
      <c r="E26" s="17"/>
      <c r="F26" s="84"/>
      <c r="G26" s="85"/>
      <c r="H26" s="84"/>
      <c r="I26" s="17"/>
      <c r="J26" s="17"/>
      <c r="K26" s="18"/>
      <c r="L26" s="84"/>
      <c r="M26" s="85"/>
      <c r="N26" s="84"/>
      <c r="O26" s="18"/>
      <c r="P26" s="18"/>
      <c r="Q26" s="18"/>
      <c r="R26" s="17"/>
      <c r="S26" s="19"/>
      <c r="T26" s="20"/>
    </row>
    <row r="27" spans="2:20" x14ac:dyDescent="0.2">
      <c r="B27" s="13"/>
      <c r="C27" s="13"/>
      <c r="D27" s="1"/>
      <c r="E27" s="13"/>
      <c r="F27" s="1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1" t="s">
        <v>18</v>
      </c>
      <c r="T27" s="26">
        <f>+SUM(T11:T25)*0.16</f>
        <v>413.79310272000004</v>
      </c>
    </row>
    <row r="28" spans="2:20" x14ac:dyDescent="0.2">
      <c r="B28" s="13"/>
      <c r="C28" s="13"/>
      <c r="D28" s="1"/>
      <c r="E28" s="13"/>
      <c r="F28" s="1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27" t="s">
        <v>17</v>
      </c>
      <c r="T28" s="28">
        <f>SUM(T11:T27)</f>
        <v>2999.9999947200004</v>
      </c>
    </row>
    <row r="29" spans="2:20" x14ac:dyDescent="0.2">
      <c r="B29" s="13"/>
      <c r="C29" s="13"/>
      <c r="D29" s="1"/>
      <c r="E29" s="13"/>
      <c r="F29" s="1"/>
      <c r="G29" s="1"/>
      <c r="H29" s="1"/>
      <c r="I29" s="13"/>
      <c r="J29" s="1"/>
      <c r="K29" s="1"/>
      <c r="L29" s="1"/>
      <c r="M29" s="1"/>
      <c r="N29" s="1"/>
      <c r="O29" s="1"/>
      <c r="P29" s="1"/>
      <c r="Q29" s="1"/>
      <c r="R29" s="1"/>
      <c r="S29" s="11"/>
      <c r="T29" s="11"/>
    </row>
    <row r="30" spans="2:20" x14ac:dyDescent="0.2">
      <c r="B30" s="1"/>
      <c r="C30" s="1"/>
      <c r="D30" s="1"/>
      <c r="E30" s="1"/>
      <c r="F30" s="1"/>
      <c r="G30" s="1"/>
      <c r="H30" s="1"/>
      <c r="I30" s="13"/>
      <c r="J30" s="1"/>
      <c r="K30" s="1"/>
      <c r="L30" s="1"/>
      <c r="M30" s="1"/>
      <c r="N30" s="1"/>
      <c r="O30" s="1"/>
      <c r="P30" s="1"/>
      <c r="Q30" s="1"/>
      <c r="R30" s="1"/>
      <c r="S30" s="1"/>
      <c r="T30" s="12"/>
    </row>
    <row r="31" spans="2:20" x14ac:dyDescent="0.2">
      <c r="B31" s="1"/>
      <c r="C31" s="1"/>
      <c r="D31" s="1"/>
      <c r="E31" s="1"/>
      <c r="F31" s="1"/>
      <c r="G31" s="1"/>
      <c r="H31" s="1"/>
      <c r="I31" s="13"/>
      <c r="J31" s="1"/>
      <c r="K31" s="1"/>
      <c r="L31" s="1"/>
      <c r="M31" s="1"/>
      <c r="N31" s="1"/>
      <c r="O31" s="1"/>
      <c r="P31" s="1"/>
      <c r="Q31" s="1"/>
      <c r="R31" s="1"/>
      <c r="S31" s="1"/>
      <c r="T31" s="109"/>
    </row>
    <row r="32" spans="2:20" x14ac:dyDescent="0.2">
      <c r="B32" s="29"/>
      <c r="C32" s="29"/>
      <c r="D32" s="29"/>
      <c r="E32" s="29"/>
      <c r="F32" s="29"/>
      <c r="G32" s="29"/>
      <c r="H32" s="29"/>
      <c r="I32" s="41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</row>
    <row r="33" spans="2:20" x14ac:dyDescent="0.2">
      <c r="B33" s="29"/>
      <c r="C33" s="29"/>
      <c r="D33" s="29"/>
      <c r="E33" s="29"/>
      <c r="F33" s="29"/>
      <c r="G33" s="29"/>
      <c r="H33" s="29"/>
      <c r="I33" s="41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8" orientation="landscape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3"/>
  <sheetViews>
    <sheetView zoomScale="115" zoomScaleNormal="115" workbookViewId="0">
      <selection activeCell="B2" sqref="B2:T29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5.85546875" bestFit="1" customWidth="1"/>
    <col min="20" max="20" width="13.85546875" customWidth="1"/>
  </cols>
  <sheetData>
    <row r="1" spans="2:25" s="2" customFormat="1" x14ac:dyDescent="0.2">
      <c r="C1" s="3"/>
      <c r="D1" s="4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13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33.75" x14ac:dyDescent="0.2">
      <c r="B8" s="173" t="s">
        <v>19</v>
      </c>
      <c r="C8" s="173"/>
      <c r="D8" s="89" t="s">
        <v>111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39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x14ac:dyDescent="0.2">
      <c r="B11" s="30">
        <v>1</v>
      </c>
      <c r="C11" s="30" t="s">
        <v>39</v>
      </c>
      <c r="D11" s="36" t="s">
        <v>112</v>
      </c>
      <c r="E11" s="119" t="s">
        <v>67</v>
      </c>
      <c r="F11" s="73">
        <v>1</v>
      </c>
      <c r="G11" s="73"/>
      <c r="H11" s="73"/>
      <c r="I11" s="30">
        <v>1</v>
      </c>
      <c r="J11" s="52"/>
      <c r="K11" s="53"/>
      <c r="L11" s="77">
        <v>1</v>
      </c>
      <c r="M11" s="77"/>
      <c r="N11" s="77"/>
      <c r="O11" s="52">
        <v>1</v>
      </c>
      <c r="P11" s="53"/>
      <c r="Q11" s="53"/>
      <c r="R11" s="52">
        <f>+SUM(F11:Q11)</f>
        <v>4</v>
      </c>
      <c r="S11" s="54">
        <v>86206.896551500002</v>
      </c>
      <c r="T11" s="55">
        <f>R11*S11</f>
        <v>344827.58620600001</v>
      </c>
    </row>
    <row r="12" spans="2:25" s="44" customFormat="1" x14ac:dyDescent="0.2">
      <c r="B12" s="30"/>
      <c r="C12" s="30"/>
      <c r="D12" s="36"/>
      <c r="E12" s="33"/>
      <c r="F12" s="73"/>
      <c r="G12" s="73"/>
      <c r="H12" s="73"/>
      <c r="I12" s="30"/>
      <c r="J12" s="30"/>
      <c r="K12" s="56"/>
      <c r="L12" s="73"/>
      <c r="M12" s="73"/>
      <c r="N12" s="73"/>
      <c r="O12" s="30"/>
      <c r="P12" s="56"/>
      <c r="Q12" s="56"/>
      <c r="R12" s="30"/>
      <c r="S12" s="57"/>
      <c r="T12" s="58">
        <f>+R12*S12</f>
        <v>0</v>
      </c>
    </row>
    <row r="13" spans="2:25" s="44" customFormat="1" x14ac:dyDescent="0.2">
      <c r="B13" s="30"/>
      <c r="C13" s="30"/>
      <c r="D13" s="32"/>
      <c r="E13" s="33"/>
      <c r="F13" s="73"/>
      <c r="G13" s="73"/>
      <c r="H13" s="73"/>
      <c r="I13" s="30"/>
      <c r="J13" s="30"/>
      <c r="K13" s="56"/>
      <c r="L13" s="73"/>
      <c r="M13" s="73"/>
      <c r="N13" s="73"/>
      <c r="O13" s="30"/>
      <c r="P13" s="56"/>
      <c r="Q13" s="56"/>
      <c r="R13" s="30"/>
      <c r="S13" s="57"/>
      <c r="T13" s="58">
        <f t="shared" ref="T13:T22" si="0">+R13*S13</f>
        <v>0</v>
      </c>
    </row>
    <row r="14" spans="2:25" s="44" customFormat="1" x14ac:dyDescent="0.2">
      <c r="B14" s="30"/>
      <c r="C14" s="30"/>
      <c r="D14" s="32"/>
      <c r="E14" s="33"/>
      <c r="F14" s="73"/>
      <c r="G14" s="73"/>
      <c r="H14" s="73"/>
      <c r="I14" s="30"/>
      <c r="J14" s="30"/>
      <c r="K14" s="56"/>
      <c r="L14" s="73"/>
      <c r="M14" s="73"/>
      <c r="N14" s="73"/>
      <c r="O14" s="30"/>
      <c r="P14" s="56"/>
      <c r="Q14" s="56"/>
      <c r="R14" s="30"/>
      <c r="S14" s="57"/>
      <c r="T14" s="58">
        <f t="shared" si="0"/>
        <v>0</v>
      </c>
    </row>
    <row r="15" spans="2:25" s="44" customFormat="1" x14ac:dyDescent="0.2">
      <c r="B15" s="30"/>
      <c r="C15" s="30"/>
      <c r="D15" s="32"/>
      <c r="E15" s="33"/>
      <c r="F15" s="73"/>
      <c r="G15" s="73"/>
      <c r="H15" s="73"/>
      <c r="I15" s="30"/>
      <c r="J15" s="30"/>
      <c r="K15" s="56"/>
      <c r="L15" s="73"/>
      <c r="M15" s="73"/>
      <c r="N15" s="73"/>
      <c r="O15" s="30"/>
      <c r="P15" s="56"/>
      <c r="Q15" s="56"/>
      <c r="R15" s="30"/>
      <c r="S15" s="57"/>
      <c r="T15" s="58">
        <f t="shared" si="0"/>
        <v>0</v>
      </c>
    </row>
    <row r="16" spans="2:25" s="44" customFormat="1" x14ac:dyDescent="0.2">
      <c r="B16" s="30"/>
      <c r="C16" s="30"/>
      <c r="D16" s="32"/>
      <c r="E16" s="33"/>
      <c r="F16" s="73"/>
      <c r="G16" s="73"/>
      <c r="H16" s="73"/>
      <c r="I16" s="30"/>
      <c r="J16" s="30"/>
      <c r="K16" s="56"/>
      <c r="L16" s="73"/>
      <c r="M16" s="73"/>
      <c r="N16" s="73"/>
      <c r="O16" s="30"/>
      <c r="P16" s="56"/>
      <c r="Q16" s="56"/>
      <c r="R16" s="30"/>
      <c r="S16" s="57"/>
      <c r="T16" s="58">
        <f t="shared" si="0"/>
        <v>0</v>
      </c>
    </row>
    <row r="17" spans="2:20" s="44" customFormat="1" x14ac:dyDescent="0.2">
      <c r="B17" s="30"/>
      <c r="C17" s="30"/>
      <c r="D17" s="32"/>
      <c r="E17" s="33"/>
      <c r="F17" s="73"/>
      <c r="G17" s="73"/>
      <c r="H17" s="73"/>
      <c r="I17" s="30"/>
      <c r="J17" s="30"/>
      <c r="K17" s="56"/>
      <c r="L17" s="73"/>
      <c r="M17" s="73"/>
      <c r="N17" s="73"/>
      <c r="O17" s="30"/>
      <c r="P17" s="56"/>
      <c r="Q17" s="56"/>
      <c r="R17" s="30"/>
      <c r="S17" s="57"/>
      <c r="T17" s="58">
        <f t="shared" si="0"/>
        <v>0</v>
      </c>
    </row>
    <row r="18" spans="2:20" s="44" customFormat="1" x14ac:dyDescent="0.2">
      <c r="B18" s="30"/>
      <c r="C18" s="30"/>
      <c r="D18" s="32"/>
      <c r="E18" s="33"/>
      <c r="F18" s="73"/>
      <c r="G18" s="73"/>
      <c r="H18" s="73"/>
      <c r="I18" s="30"/>
      <c r="J18" s="30"/>
      <c r="K18" s="56"/>
      <c r="L18" s="73"/>
      <c r="M18" s="73"/>
      <c r="N18" s="73"/>
      <c r="O18" s="30"/>
      <c r="P18" s="56"/>
      <c r="Q18" s="56"/>
      <c r="R18" s="30"/>
      <c r="S18" s="57"/>
      <c r="T18" s="58">
        <f t="shared" si="0"/>
        <v>0</v>
      </c>
    </row>
    <row r="19" spans="2:20" s="44" customFormat="1" x14ac:dyDescent="0.2">
      <c r="B19" s="30"/>
      <c r="C19" s="30"/>
      <c r="D19" s="32"/>
      <c r="E19" s="33"/>
      <c r="F19" s="73"/>
      <c r="G19" s="73"/>
      <c r="H19" s="73"/>
      <c r="I19" s="30"/>
      <c r="J19" s="30"/>
      <c r="K19" s="56"/>
      <c r="L19" s="73"/>
      <c r="M19" s="73"/>
      <c r="N19" s="73"/>
      <c r="O19" s="30"/>
      <c r="P19" s="56"/>
      <c r="Q19" s="56"/>
      <c r="R19" s="30"/>
      <c r="S19" s="57"/>
      <c r="T19" s="58">
        <f t="shared" si="0"/>
        <v>0</v>
      </c>
    </row>
    <row r="20" spans="2:20" s="44" customFormat="1" x14ac:dyDescent="0.2">
      <c r="B20" s="30"/>
      <c r="C20" s="30"/>
      <c r="D20" s="32"/>
      <c r="E20" s="33"/>
      <c r="F20" s="73"/>
      <c r="G20" s="73"/>
      <c r="H20" s="73"/>
      <c r="I20" s="30"/>
      <c r="J20" s="30"/>
      <c r="K20" s="56"/>
      <c r="L20" s="73"/>
      <c r="M20" s="73"/>
      <c r="N20" s="73"/>
      <c r="O20" s="30"/>
      <c r="P20" s="56"/>
      <c r="Q20" s="56"/>
      <c r="R20" s="30"/>
      <c r="S20" s="57"/>
      <c r="T20" s="58">
        <f t="shared" si="0"/>
        <v>0</v>
      </c>
    </row>
    <row r="21" spans="2:20" s="44" customFormat="1" x14ac:dyDescent="0.2">
      <c r="B21" s="30"/>
      <c r="C21" s="30"/>
      <c r="D21" s="31"/>
      <c r="E21" s="33"/>
      <c r="F21" s="73"/>
      <c r="G21" s="73"/>
      <c r="H21" s="73"/>
      <c r="I21" s="30"/>
      <c r="J21" s="30"/>
      <c r="K21" s="56"/>
      <c r="L21" s="73"/>
      <c r="M21" s="73"/>
      <c r="N21" s="73"/>
      <c r="O21" s="30"/>
      <c r="P21" s="56"/>
      <c r="Q21" s="56"/>
      <c r="R21" s="30"/>
      <c r="S21" s="57"/>
      <c r="T21" s="58">
        <f t="shared" si="0"/>
        <v>0</v>
      </c>
    </row>
    <row r="22" spans="2:20" s="44" customFormat="1" x14ac:dyDescent="0.2">
      <c r="B22" s="30"/>
      <c r="C22" s="30"/>
      <c r="D22" s="31"/>
      <c r="E22" s="33"/>
      <c r="F22" s="73"/>
      <c r="G22" s="73"/>
      <c r="H22" s="73"/>
      <c r="I22" s="30"/>
      <c r="J22" s="30"/>
      <c r="K22" s="56"/>
      <c r="L22" s="73"/>
      <c r="M22" s="73"/>
      <c r="N22" s="73"/>
      <c r="O22" s="30"/>
      <c r="P22" s="56"/>
      <c r="Q22" s="56"/>
      <c r="R22" s="30"/>
      <c r="S22" s="57"/>
      <c r="T22" s="58">
        <f t="shared" si="0"/>
        <v>0</v>
      </c>
    </row>
    <row r="23" spans="2:20" s="44" customFormat="1" x14ac:dyDescent="0.2">
      <c r="B23" s="30"/>
      <c r="C23" s="30"/>
      <c r="D23" s="31"/>
      <c r="E23" s="33"/>
      <c r="F23" s="73"/>
      <c r="G23" s="73"/>
      <c r="H23" s="73"/>
      <c r="I23" s="30"/>
      <c r="J23" s="30"/>
      <c r="K23" s="56"/>
      <c r="L23" s="73"/>
      <c r="M23" s="73"/>
      <c r="N23" s="73"/>
      <c r="O23" s="30"/>
      <c r="P23" s="56"/>
      <c r="Q23" s="56"/>
      <c r="R23" s="30"/>
      <c r="S23" s="57"/>
      <c r="T23" s="58">
        <f t="shared" ref="T23:T24" si="1">+S23*R23</f>
        <v>0</v>
      </c>
    </row>
    <row r="24" spans="2:20" s="44" customFormat="1" x14ac:dyDescent="0.2">
      <c r="B24" s="30"/>
      <c r="C24" s="30"/>
      <c r="D24" s="32"/>
      <c r="E24" s="33"/>
      <c r="F24" s="73"/>
      <c r="G24" s="73"/>
      <c r="H24" s="73"/>
      <c r="I24" s="30"/>
      <c r="J24" s="30"/>
      <c r="K24" s="56"/>
      <c r="L24" s="73"/>
      <c r="M24" s="73"/>
      <c r="N24" s="73"/>
      <c r="O24" s="30"/>
      <c r="P24" s="56"/>
      <c r="Q24" s="56"/>
      <c r="R24" s="30"/>
      <c r="S24" s="57"/>
      <c r="T24" s="58">
        <f t="shared" si="1"/>
        <v>0</v>
      </c>
    </row>
    <row r="25" spans="2:20" x14ac:dyDescent="0.2">
      <c r="B25" s="30"/>
      <c r="C25" s="7"/>
      <c r="D25" s="32"/>
      <c r="E25" s="33"/>
      <c r="F25" s="82"/>
      <c r="G25" s="73"/>
      <c r="H25" s="82"/>
      <c r="I25" s="7"/>
      <c r="J25" s="7"/>
      <c r="K25" s="8"/>
      <c r="L25" s="82"/>
      <c r="M25" s="83"/>
      <c r="N25" s="82"/>
      <c r="O25" s="8"/>
      <c r="P25" s="8"/>
      <c r="Q25" s="8"/>
      <c r="R25" s="7"/>
      <c r="S25" s="9"/>
      <c r="T25" s="34"/>
    </row>
    <row r="26" spans="2:20" ht="13.5" thickBot="1" x14ac:dyDescent="0.25">
      <c r="B26" s="16"/>
      <c r="C26" s="17"/>
      <c r="D26" s="17"/>
      <c r="E26" s="17"/>
      <c r="F26" s="84"/>
      <c r="G26" s="85"/>
      <c r="H26" s="84"/>
      <c r="I26" s="17"/>
      <c r="J26" s="17"/>
      <c r="K26" s="18"/>
      <c r="L26" s="84"/>
      <c r="M26" s="85"/>
      <c r="N26" s="84"/>
      <c r="O26" s="18"/>
      <c r="P26" s="18"/>
      <c r="Q26" s="18"/>
      <c r="R26" s="17"/>
      <c r="S26" s="19"/>
      <c r="T26" s="20"/>
    </row>
    <row r="27" spans="2:20" x14ac:dyDescent="0.2">
      <c r="B27" s="13"/>
      <c r="C27" s="13"/>
      <c r="D27" s="1"/>
      <c r="E27" s="13"/>
      <c r="F27" s="1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1" t="s">
        <v>18</v>
      </c>
      <c r="T27" s="26">
        <f>+SUM(T11:T25)*0.16</f>
        <v>55172.413792960004</v>
      </c>
    </row>
    <row r="28" spans="2:20" x14ac:dyDescent="0.2">
      <c r="B28" s="13"/>
      <c r="C28" s="13"/>
      <c r="D28" s="1"/>
      <c r="E28" s="13"/>
      <c r="F28" s="1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27" t="s">
        <v>17</v>
      </c>
      <c r="T28" s="28">
        <f>SUM(T11:T27)</f>
        <v>399999.99999896</v>
      </c>
    </row>
    <row r="29" spans="2:20" x14ac:dyDescent="0.2">
      <c r="B29" s="13"/>
      <c r="C29" s="13"/>
      <c r="D29" s="1"/>
      <c r="E29" s="13"/>
      <c r="F29" s="1"/>
      <c r="G29" s="1"/>
      <c r="H29" s="1"/>
      <c r="I29" s="13"/>
      <c r="J29" s="1"/>
      <c r="K29" s="1"/>
      <c r="L29" s="1"/>
      <c r="M29" s="1"/>
      <c r="N29" s="1"/>
      <c r="O29" s="1"/>
      <c r="P29" s="1"/>
      <c r="Q29" s="1"/>
      <c r="R29" s="1"/>
      <c r="S29" s="11"/>
      <c r="T29" s="11"/>
    </row>
    <row r="30" spans="2:20" x14ac:dyDescent="0.2">
      <c r="B30" s="1"/>
      <c r="C30" s="1"/>
      <c r="D30" s="1"/>
      <c r="E30" s="1"/>
      <c r="F30" s="1"/>
      <c r="G30" s="1"/>
      <c r="H30" s="1"/>
      <c r="I30" s="13"/>
      <c r="J30" s="1"/>
      <c r="K30" s="1"/>
      <c r="L30" s="1"/>
      <c r="M30" s="1"/>
      <c r="N30" s="1"/>
      <c r="O30" s="1"/>
      <c r="P30" s="1"/>
      <c r="Q30" s="1"/>
      <c r="R30" s="1"/>
      <c r="S30" s="1"/>
      <c r="T30" s="12"/>
    </row>
    <row r="31" spans="2:20" x14ac:dyDescent="0.2">
      <c r="B31" s="1"/>
      <c r="C31" s="1"/>
      <c r="D31" s="1"/>
      <c r="E31" s="1"/>
      <c r="F31" s="1"/>
      <c r="G31" s="1"/>
      <c r="H31" s="1"/>
      <c r="I31" s="13"/>
      <c r="J31" s="1"/>
      <c r="K31" s="1"/>
      <c r="L31" s="1"/>
      <c r="M31" s="1"/>
      <c r="N31" s="1"/>
      <c r="O31" s="1"/>
      <c r="P31" s="1"/>
      <c r="Q31" s="1"/>
      <c r="R31" s="1"/>
      <c r="S31" s="1"/>
      <c r="T31" s="109"/>
    </row>
    <row r="32" spans="2:20" x14ac:dyDescent="0.2">
      <c r="B32" s="29"/>
      <c r="C32" s="29"/>
      <c r="D32" s="29"/>
      <c r="E32" s="29"/>
      <c r="F32" s="29"/>
      <c r="G32" s="29"/>
      <c r="H32" s="29"/>
      <c r="I32" s="41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</row>
    <row r="33" spans="2:20" x14ac:dyDescent="0.2">
      <c r="B33" s="29"/>
      <c r="C33" s="29"/>
      <c r="D33" s="29"/>
      <c r="E33" s="29"/>
      <c r="F33" s="29"/>
      <c r="G33" s="29"/>
      <c r="H33" s="29"/>
      <c r="I33" s="41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8" orientation="landscape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3"/>
  <sheetViews>
    <sheetView zoomScale="115" zoomScaleNormal="115" workbookViewId="0">
      <selection activeCell="B2" sqref="B2:T29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5.85546875" bestFit="1" customWidth="1"/>
    <col min="20" max="20" width="13.85546875" customWidth="1"/>
  </cols>
  <sheetData>
    <row r="1" spans="2:25" s="2" customFormat="1" x14ac:dyDescent="0.2">
      <c r="C1" s="3"/>
      <c r="D1" s="4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13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33.75" x14ac:dyDescent="0.2">
      <c r="B8" s="173" t="s">
        <v>19</v>
      </c>
      <c r="C8" s="173"/>
      <c r="D8" s="89" t="s">
        <v>101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>
      <c r="D9" s="90"/>
    </row>
    <row r="10" spans="2:25" ht="29.25" customHeight="1" thickBot="1" x14ac:dyDescent="0.25">
      <c r="B10" s="21" t="s">
        <v>0</v>
      </c>
      <c r="C10" s="22" t="s">
        <v>2</v>
      </c>
      <c r="D10" s="91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ht="25.5" x14ac:dyDescent="0.2">
      <c r="B11" s="30">
        <v>1</v>
      </c>
      <c r="C11" s="30" t="s">
        <v>39</v>
      </c>
      <c r="D11" s="36" t="s">
        <v>102</v>
      </c>
      <c r="E11" s="119" t="s">
        <v>67</v>
      </c>
      <c r="F11" s="73"/>
      <c r="G11" s="73">
        <v>1</v>
      </c>
      <c r="H11" s="73"/>
      <c r="I11" s="30"/>
      <c r="J11" s="52">
        <v>1</v>
      </c>
      <c r="K11" s="52"/>
      <c r="L11" s="77"/>
      <c r="M11" s="77"/>
      <c r="N11" s="77">
        <v>1</v>
      </c>
      <c r="O11" s="52"/>
      <c r="P11" s="52"/>
      <c r="Q11" s="52"/>
      <c r="R11" s="52">
        <f>+SUM(F11:Q11)</f>
        <v>3</v>
      </c>
      <c r="S11" s="54">
        <v>11494.253333299999</v>
      </c>
      <c r="T11" s="55">
        <f>R11*S11</f>
        <v>34482.759999899994</v>
      </c>
    </row>
    <row r="12" spans="2:25" s="44" customFormat="1" x14ac:dyDescent="0.2">
      <c r="B12" s="30">
        <v>1</v>
      </c>
      <c r="C12" s="30" t="s">
        <v>39</v>
      </c>
      <c r="D12" s="36" t="s">
        <v>121</v>
      </c>
      <c r="E12" s="33" t="s">
        <v>67</v>
      </c>
      <c r="F12" s="73"/>
      <c r="G12" s="73"/>
      <c r="H12" s="73"/>
      <c r="I12" s="30">
        <v>1</v>
      </c>
      <c r="J12" s="30"/>
      <c r="K12" s="30"/>
      <c r="L12" s="73">
        <v>1</v>
      </c>
      <c r="M12" s="73"/>
      <c r="N12" s="73"/>
      <c r="O12" s="30"/>
      <c r="P12" s="30">
        <v>1</v>
      </c>
      <c r="Q12" s="30"/>
      <c r="R12" s="30">
        <f>+SUM(H12:P12)</f>
        <v>3</v>
      </c>
      <c r="S12" s="57">
        <f>14367.8166666</f>
        <v>14367.8166666</v>
      </c>
      <c r="T12" s="58">
        <f>R12*S12</f>
        <v>43103.449999799996</v>
      </c>
    </row>
    <row r="13" spans="2:25" s="44" customFormat="1" x14ac:dyDescent="0.2">
      <c r="B13" s="30"/>
      <c r="C13" s="30"/>
      <c r="D13" s="32"/>
      <c r="E13" s="33"/>
      <c r="F13" s="73"/>
      <c r="G13" s="73"/>
      <c r="H13" s="73"/>
      <c r="I13" s="30"/>
      <c r="J13" s="30"/>
      <c r="K13" s="30"/>
      <c r="L13" s="73"/>
      <c r="M13" s="73"/>
      <c r="N13" s="73"/>
      <c r="O13" s="30"/>
      <c r="P13" s="30"/>
      <c r="Q13" s="30"/>
      <c r="R13" s="30"/>
      <c r="S13" s="57"/>
      <c r="T13" s="58">
        <f t="shared" ref="T13:T22" si="0">+R13*S13</f>
        <v>0</v>
      </c>
    </row>
    <row r="14" spans="2:25" s="44" customFormat="1" x14ac:dyDescent="0.2">
      <c r="B14" s="30"/>
      <c r="C14" s="30"/>
      <c r="D14" s="32"/>
      <c r="E14" s="33"/>
      <c r="F14" s="73"/>
      <c r="G14" s="73"/>
      <c r="H14" s="73"/>
      <c r="I14" s="30"/>
      <c r="J14" s="30"/>
      <c r="K14" s="56"/>
      <c r="L14" s="73"/>
      <c r="M14" s="73"/>
      <c r="N14" s="73"/>
      <c r="O14" s="30"/>
      <c r="P14" s="56"/>
      <c r="Q14" s="56"/>
      <c r="R14" s="30"/>
      <c r="S14" s="57"/>
      <c r="T14" s="58">
        <f t="shared" si="0"/>
        <v>0</v>
      </c>
    </row>
    <row r="15" spans="2:25" s="44" customFormat="1" x14ac:dyDescent="0.2">
      <c r="B15" s="30"/>
      <c r="C15" s="30"/>
      <c r="D15" s="32"/>
      <c r="E15" s="33"/>
      <c r="F15" s="73"/>
      <c r="G15" s="73"/>
      <c r="H15" s="73"/>
      <c r="I15" s="30"/>
      <c r="J15" s="30"/>
      <c r="K15" s="56"/>
      <c r="L15" s="73"/>
      <c r="M15" s="73"/>
      <c r="N15" s="73"/>
      <c r="O15" s="30"/>
      <c r="P15" s="56"/>
      <c r="Q15" s="56"/>
      <c r="R15" s="30"/>
      <c r="S15" s="57"/>
      <c r="T15" s="58">
        <f t="shared" si="0"/>
        <v>0</v>
      </c>
    </row>
    <row r="16" spans="2:25" s="44" customFormat="1" x14ac:dyDescent="0.2">
      <c r="B16" s="30"/>
      <c r="C16" s="30"/>
      <c r="D16" s="32"/>
      <c r="E16" s="33"/>
      <c r="F16" s="73"/>
      <c r="G16" s="73"/>
      <c r="H16" s="73"/>
      <c r="I16" s="30"/>
      <c r="J16" s="30"/>
      <c r="K16" s="56"/>
      <c r="L16" s="73"/>
      <c r="M16" s="73"/>
      <c r="N16" s="73"/>
      <c r="O16" s="30"/>
      <c r="P16" s="56"/>
      <c r="Q16" s="56"/>
      <c r="R16" s="30"/>
      <c r="S16" s="57"/>
      <c r="T16" s="58">
        <f t="shared" si="0"/>
        <v>0</v>
      </c>
    </row>
    <row r="17" spans="2:20" s="44" customFormat="1" x14ac:dyDescent="0.2">
      <c r="B17" s="30"/>
      <c r="C17" s="30"/>
      <c r="D17" s="32"/>
      <c r="E17" s="33"/>
      <c r="F17" s="73"/>
      <c r="G17" s="73"/>
      <c r="H17" s="73"/>
      <c r="I17" s="30"/>
      <c r="J17" s="30"/>
      <c r="K17" s="56"/>
      <c r="L17" s="73"/>
      <c r="M17" s="73"/>
      <c r="N17" s="73"/>
      <c r="O17" s="30"/>
      <c r="P17" s="56"/>
      <c r="Q17" s="56"/>
      <c r="R17" s="30"/>
      <c r="S17" s="57"/>
      <c r="T17" s="58">
        <f t="shared" si="0"/>
        <v>0</v>
      </c>
    </row>
    <row r="18" spans="2:20" s="44" customFormat="1" x14ac:dyDescent="0.2">
      <c r="B18" s="30"/>
      <c r="C18" s="30"/>
      <c r="D18" s="32"/>
      <c r="E18" s="33"/>
      <c r="F18" s="73"/>
      <c r="G18" s="73"/>
      <c r="H18" s="73"/>
      <c r="I18" s="30"/>
      <c r="J18" s="30"/>
      <c r="K18" s="56"/>
      <c r="L18" s="73"/>
      <c r="M18" s="73"/>
      <c r="N18" s="73"/>
      <c r="O18" s="30"/>
      <c r="P18" s="56"/>
      <c r="Q18" s="56"/>
      <c r="R18" s="30"/>
      <c r="S18" s="57"/>
      <c r="T18" s="58">
        <f t="shared" si="0"/>
        <v>0</v>
      </c>
    </row>
    <row r="19" spans="2:20" s="44" customFormat="1" x14ac:dyDescent="0.2">
      <c r="B19" s="30"/>
      <c r="C19" s="30"/>
      <c r="D19" s="32"/>
      <c r="E19" s="33"/>
      <c r="F19" s="73"/>
      <c r="G19" s="73"/>
      <c r="H19" s="73"/>
      <c r="I19" s="30"/>
      <c r="J19" s="30"/>
      <c r="K19" s="56"/>
      <c r="L19" s="73"/>
      <c r="M19" s="73"/>
      <c r="N19" s="73"/>
      <c r="O19" s="30"/>
      <c r="P19" s="56"/>
      <c r="Q19" s="56"/>
      <c r="R19" s="30"/>
      <c r="S19" s="57"/>
      <c r="T19" s="58">
        <f t="shared" si="0"/>
        <v>0</v>
      </c>
    </row>
    <row r="20" spans="2:20" s="44" customFormat="1" x14ac:dyDescent="0.2">
      <c r="B20" s="30"/>
      <c r="C20" s="30"/>
      <c r="D20" s="32"/>
      <c r="E20" s="33"/>
      <c r="F20" s="73"/>
      <c r="G20" s="73"/>
      <c r="H20" s="73"/>
      <c r="I20" s="30"/>
      <c r="J20" s="30"/>
      <c r="K20" s="56"/>
      <c r="L20" s="73"/>
      <c r="M20" s="73"/>
      <c r="N20" s="73"/>
      <c r="O20" s="30"/>
      <c r="P20" s="56"/>
      <c r="Q20" s="56"/>
      <c r="R20" s="30"/>
      <c r="S20" s="57"/>
      <c r="T20" s="58">
        <f t="shared" si="0"/>
        <v>0</v>
      </c>
    </row>
    <row r="21" spans="2:20" s="44" customFormat="1" x14ac:dyDescent="0.2">
      <c r="B21" s="30"/>
      <c r="C21" s="30"/>
      <c r="D21" s="31"/>
      <c r="E21" s="33"/>
      <c r="F21" s="73"/>
      <c r="G21" s="73"/>
      <c r="H21" s="73"/>
      <c r="I21" s="30"/>
      <c r="J21" s="30"/>
      <c r="K21" s="56"/>
      <c r="L21" s="73"/>
      <c r="M21" s="73"/>
      <c r="N21" s="73"/>
      <c r="O21" s="30"/>
      <c r="P21" s="56"/>
      <c r="Q21" s="56"/>
      <c r="R21" s="30"/>
      <c r="S21" s="57"/>
      <c r="T21" s="58">
        <f t="shared" si="0"/>
        <v>0</v>
      </c>
    </row>
    <row r="22" spans="2:20" s="44" customFormat="1" x14ac:dyDescent="0.2">
      <c r="B22" s="30"/>
      <c r="C22" s="30"/>
      <c r="D22" s="31"/>
      <c r="E22" s="33"/>
      <c r="F22" s="73"/>
      <c r="G22" s="73"/>
      <c r="H22" s="73"/>
      <c r="I22" s="30"/>
      <c r="J22" s="30"/>
      <c r="K22" s="56"/>
      <c r="L22" s="73"/>
      <c r="M22" s="73"/>
      <c r="N22" s="73"/>
      <c r="O22" s="30"/>
      <c r="P22" s="56"/>
      <c r="Q22" s="56"/>
      <c r="R22" s="30"/>
      <c r="S22" s="57"/>
      <c r="T22" s="58">
        <f t="shared" si="0"/>
        <v>0</v>
      </c>
    </row>
    <row r="23" spans="2:20" s="44" customFormat="1" x14ac:dyDescent="0.2">
      <c r="B23" s="30"/>
      <c r="C23" s="30"/>
      <c r="D23" s="31"/>
      <c r="E23" s="33"/>
      <c r="F23" s="73"/>
      <c r="G23" s="73"/>
      <c r="H23" s="73"/>
      <c r="I23" s="30"/>
      <c r="J23" s="30"/>
      <c r="K23" s="56"/>
      <c r="L23" s="73"/>
      <c r="M23" s="73"/>
      <c r="N23" s="73"/>
      <c r="O23" s="30"/>
      <c r="P23" s="56"/>
      <c r="Q23" s="56"/>
      <c r="R23" s="30"/>
      <c r="S23" s="57"/>
      <c r="T23" s="58">
        <f t="shared" ref="T23:T24" si="1">+S23*R23</f>
        <v>0</v>
      </c>
    </row>
    <row r="24" spans="2:20" s="44" customFormat="1" x14ac:dyDescent="0.2">
      <c r="B24" s="30"/>
      <c r="C24" s="30"/>
      <c r="D24" s="32"/>
      <c r="E24" s="33"/>
      <c r="F24" s="73"/>
      <c r="G24" s="73"/>
      <c r="H24" s="73"/>
      <c r="I24" s="30"/>
      <c r="J24" s="30"/>
      <c r="K24" s="56"/>
      <c r="L24" s="73"/>
      <c r="M24" s="73"/>
      <c r="N24" s="73"/>
      <c r="O24" s="30"/>
      <c r="P24" s="56"/>
      <c r="Q24" s="56"/>
      <c r="R24" s="30"/>
      <c r="S24" s="57"/>
      <c r="T24" s="58">
        <f t="shared" si="1"/>
        <v>0</v>
      </c>
    </row>
    <row r="25" spans="2:20" x14ac:dyDescent="0.2">
      <c r="B25" s="30"/>
      <c r="C25" s="7"/>
      <c r="D25" s="32"/>
      <c r="E25" s="33"/>
      <c r="F25" s="82"/>
      <c r="G25" s="73"/>
      <c r="H25" s="82"/>
      <c r="I25" s="7"/>
      <c r="J25" s="7"/>
      <c r="K25" s="8"/>
      <c r="L25" s="82"/>
      <c r="M25" s="83"/>
      <c r="N25" s="82"/>
      <c r="O25" s="8"/>
      <c r="P25" s="8"/>
      <c r="Q25" s="8"/>
      <c r="R25" s="7"/>
      <c r="S25" s="9"/>
      <c r="T25" s="34"/>
    </row>
    <row r="26" spans="2:20" ht="13.5" thickBot="1" x14ac:dyDescent="0.25">
      <c r="B26" s="16"/>
      <c r="C26" s="17"/>
      <c r="D26" s="17"/>
      <c r="E26" s="17"/>
      <c r="F26" s="84"/>
      <c r="G26" s="85"/>
      <c r="H26" s="84"/>
      <c r="I26" s="17"/>
      <c r="J26" s="17"/>
      <c r="K26" s="18"/>
      <c r="L26" s="84"/>
      <c r="M26" s="85"/>
      <c r="N26" s="84"/>
      <c r="O26" s="18"/>
      <c r="P26" s="18"/>
      <c r="Q26" s="18"/>
      <c r="R26" s="17"/>
      <c r="S26" s="19"/>
      <c r="T26" s="20"/>
    </row>
    <row r="27" spans="2:20" x14ac:dyDescent="0.2">
      <c r="B27" s="13"/>
      <c r="C27" s="13"/>
      <c r="D27" s="1"/>
      <c r="E27" s="13"/>
      <c r="F27" s="1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1" t="s">
        <v>18</v>
      </c>
      <c r="T27" s="26">
        <f>+SUM(T11:T25)*0.16</f>
        <v>12413.793599951998</v>
      </c>
    </row>
    <row r="28" spans="2:20" x14ac:dyDescent="0.2">
      <c r="B28" s="13"/>
      <c r="C28" s="13"/>
      <c r="D28" s="1"/>
      <c r="E28" s="13"/>
      <c r="F28" s="1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27" t="s">
        <v>17</v>
      </c>
      <c r="T28" s="28">
        <f>SUM(T11:T27)</f>
        <v>90000.003599651987</v>
      </c>
    </row>
    <row r="29" spans="2:20" x14ac:dyDescent="0.2">
      <c r="B29" s="13"/>
      <c r="C29" s="13"/>
      <c r="D29" s="1"/>
      <c r="E29" s="13"/>
      <c r="F29" s="1"/>
      <c r="G29" s="1"/>
      <c r="H29" s="1"/>
      <c r="I29" s="13"/>
      <c r="J29" s="1"/>
      <c r="K29" s="1"/>
      <c r="L29" s="1"/>
      <c r="M29" s="1"/>
      <c r="N29" s="1"/>
      <c r="O29" s="1"/>
      <c r="P29" s="1"/>
      <c r="Q29" s="1"/>
      <c r="R29" s="1"/>
      <c r="S29" s="11"/>
      <c r="T29" s="11"/>
    </row>
    <row r="30" spans="2:20" x14ac:dyDescent="0.2">
      <c r="B30" s="1"/>
      <c r="C30" s="1"/>
      <c r="D30" s="1"/>
      <c r="E30" s="1"/>
      <c r="F30" s="1"/>
      <c r="G30" s="1"/>
      <c r="H30" s="1"/>
      <c r="I30" s="13"/>
      <c r="J30" s="1"/>
      <c r="K30" s="1"/>
      <c r="L30" s="1"/>
      <c r="M30" s="1"/>
      <c r="N30" s="1"/>
      <c r="O30" s="1"/>
      <c r="P30" s="1"/>
      <c r="Q30" s="1"/>
      <c r="R30" s="1"/>
      <c r="S30" s="1"/>
      <c r="T30" s="12"/>
    </row>
    <row r="31" spans="2:20" x14ac:dyDescent="0.2">
      <c r="B31" s="1"/>
      <c r="C31" s="1"/>
      <c r="D31" s="1"/>
      <c r="E31" s="1"/>
      <c r="F31" s="1"/>
      <c r="G31" s="1"/>
      <c r="H31" s="1"/>
      <c r="I31" s="13"/>
      <c r="J31" s="1"/>
      <c r="K31" s="1"/>
      <c r="L31" s="1"/>
      <c r="M31" s="1"/>
      <c r="N31" s="1"/>
      <c r="O31" s="1"/>
      <c r="P31" s="1"/>
      <c r="Q31" s="1"/>
      <c r="R31" s="1"/>
      <c r="S31" s="1"/>
      <c r="T31" s="109"/>
    </row>
    <row r="32" spans="2:20" x14ac:dyDescent="0.2">
      <c r="B32" s="29"/>
      <c r="C32" s="29"/>
      <c r="D32" s="29"/>
      <c r="E32" s="29"/>
      <c r="F32" s="29"/>
      <c r="G32" s="29"/>
      <c r="H32" s="29"/>
      <c r="I32" s="41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</row>
    <row r="33" spans="2:20" x14ac:dyDescent="0.2">
      <c r="B33" s="29"/>
      <c r="C33" s="29"/>
      <c r="D33" s="29"/>
      <c r="E33" s="29"/>
      <c r="F33" s="29"/>
      <c r="G33" s="29"/>
      <c r="H33" s="29"/>
      <c r="I33" s="41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8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0"/>
  <sheetViews>
    <sheetView zoomScale="115" zoomScaleNormal="115" workbookViewId="0">
      <selection activeCell="B1" sqref="B1:T26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43.5703125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0.28515625" customWidth="1"/>
    <col min="20" max="20" width="13.85546875" customWidth="1"/>
  </cols>
  <sheetData>
    <row r="1" spans="2:25" s="2" customFormat="1" x14ac:dyDescent="0.2">
      <c r="C1" s="3"/>
      <c r="D1" s="4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13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x14ac:dyDescent="0.2">
      <c r="B8" s="173" t="s">
        <v>19</v>
      </c>
      <c r="C8" s="173"/>
      <c r="D8" s="10" t="s">
        <v>55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2" t="s">
        <v>135</v>
      </c>
      <c r="T8" s="172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39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x14ac:dyDescent="0.2">
      <c r="B11" s="30">
        <v>1</v>
      </c>
      <c r="C11" s="30" t="s">
        <v>39</v>
      </c>
      <c r="D11" s="32" t="s">
        <v>190</v>
      </c>
      <c r="E11" s="33" t="s">
        <v>52</v>
      </c>
      <c r="F11" s="73">
        <v>24</v>
      </c>
      <c r="G11" s="73"/>
      <c r="H11" s="73"/>
      <c r="I11" s="30"/>
      <c r="J11" s="52">
        <v>24</v>
      </c>
      <c r="K11" s="53"/>
      <c r="L11" s="77"/>
      <c r="M11" s="77"/>
      <c r="N11" s="77">
        <v>24</v>
      </c>
      <c r="O11" s="52"/>
      <c r="P11" s="53"/>
      <c r="Q11" s="53"/>
      <c r="R11" s="52">
        <f>SUM(F11:Q11)</f>
        <v>72</v>
      </c>
      <c r="S11" s="54">
        <v>559.5</v>
      </c>
      <c r="T11" s="55">
        <f>S11*R11</f>
        <v>40284</v>
      </c>
    </row>
    <row r="12" spans="2:25" s="44" customFormat="1" x14ac:dyDescent="0.2">
      <c r="B12" s="30">
        <v>2</v>
      </c>
      <c r="C12" s="30" t="s">
        <v>39</v>
      </c>
      <c r="D12" s="32" t="s">
        <v>191</v>
      </c>
      <c r="E12" s="33" t="s">
        <v>52</v>
      </c>
      <c r="F12" s="73">
        <v>9</v>
      </c>
      <c r="G12" s="73"/>
      <c r="H12" s="73"/>
      <c r="I12" s="30"/>
      <c r="J12" s="30">
        <v>9</v>
      </c>
      <c r="K12" s="56"/>
      <c r="L12" s="73"/>
      <c r="M12" s="73"/>
      <c r="N12" s="73">
        <v>9</v>
      </c>
      <c r="O12" s="30"/>
      <c r="P12" s="56"/>
      <c r="Q12" s="56"/>
      <c r="R12" s="30">
        <f>+SUM(F12:Q12)</f>
        <v>27</v>
      </c>
      <c r="S12" s="57">
        <v>559.5</v>
      </c>
      <c r="T12" s="58">
        <f>+S12*R12</f>
        <v>15106.5</v>
      </c>
    </row>
    <row r="13" spans="2:25" s="44" customFormat="1" x14ac:dyDescent="0.2">
      <c r="B13" s="30">
        <v>3</v>
      </c>
      <c r="C13" s="30" t="s">
        <v>39</v>
      </c>
      <c r="D13" s="32" t="s">
        <v>188</v>
      </c>
      <c r="E13" s="33" t="s">
        <v>52</v>
      </c>
      <c r="F13" s="73">
        <v>7</v>
      </c>
      <c r="G13" s="73"/>
      <c r="H13" s="73"/>
      <c r="I13" s="30"/>
      <c r="J13" s="30">
        <v>7</v>
      </c>
      <c r="K13" s="56"/>
      <c r="L13" s="73"/>
      <c r="M13" s="73"/>
      <c r="N13" s="73">
        <v>7</v>
      </c>
      <c r="O13" s="30"/>
      <c r="P13" s="56"/>
      <c r="Q13" s="56"/>
      <c r="R13" s="30">
        <f>+SUM(F13:Q13)</f>
        <v>21</v>
      </c>
      <c r="S13" s="57">
        <v>1599</v>
      </c>
      <c r="T13" s="58">
        <f>+S13*R13</f>
        <v>33579</v>
      </c>
    </row>
    <row r="14" spans="2:25" s="44" customFormat="1" x14ac:dyDescent="0.2">
      <c r="B14" s="30">
        <v>4</v>
      </c>
      <c r="C14" s="30" t="s">
        <v>39</v>
      </c>
      <c r="D14" s="32" t="s">
        <v>189</v>
      </c>
      <c r="E14" s="33" t="s">
        <v>52</v>
      </c>
      <c r="F14" s="73">
        <v>7</v>
      </c>
      <c r="G14" s="73"/>
      <c r="H14" s="73"/>
      <c r="I14" s="30"/>
      <c r="J14" s="30">
        <v>7</v>
      </c>
      <c r="K14" s="56"/>
      <c r="L14" s="73"/>
      <c r="M14" s="73"/>
      <c r="N14" s="73">
        <v>7</v>
      </c>
      <c r="O14" s="30"/>
      <c r="P14" s="56"/>
      <c r="Q14" s="56"/>
      <c r="R14" s="30">
        <f t="shared" ref="R14:R15" si="0">+SUM(F14:Q14)</f>
        <v>21</v>
      </c>
      <c r="S14" s="57">
        <v>1539</v>
      </c>
      <c r="T14" s="58">
        <f>+S14*R14</f>
        <v>32319</v>
      </c>
    </row>
    <row r="15" spans="2:25" s="44" customFormat="1" x14ac:dyDescent="0.2">
      <c r="B15" s="30">
        <v>5</v>
      </c>
      <c r="C15" s="30" t="s">
        <v>39</v>
      </c>
      <c r="D15" s="32" t="s">
        <v>192</v>
      </c>
      <c r="E15" s="33" t="s">
        <v>52</v>
      </c>
      <c r="F15" s="73">
        <v>7</v>
      </c>
      <c r="G15" s="73"/>
      <c r="H15" s="73"/>
      <c r="I15" s="30"/>
      <c r="J15" s="30">
        <v>5</v>
      </c>
      <c r="K15" s="56"/>
      <c r="L15" s="73"/>
      <c r="M15" s="73"/>
      <c r="N15" s="73">
        <v>4</v>
      </c>
      <c r="O15" s="30"/>
      <c r="P15" s="56"/>
      <c r="Q15" s="56"/>
      <c r="R15" s="30">
        <f t="shared" si="0"/>
        <v>16</v>
      </c>
      <c r="S15" s="57">
        <v>205.02930000000001</v>
      </c>
      <c r="T15" s="58">
        <f>+S15*R15</f>
        <v>3280.4688000000001</v>
      </c>
    </row>
    <row r="16" spans="2:25" s="44" customFormat="1" x14ac:dyDescent="0.2">
      <c r="B16" s="30"/>
      <c r="C16" s="30"/>
      <c r="D16" s="32"/>
      <c r="E16" s="33"/>
      <c r="F16" s="73"/>
      <c r="G16" s="73"/>
      <c r="H16" s="73"/>
      <c r="I16" s="30"/>
      <c r="J16" s="30"/>
      <c r="K16" s="56"/>
      <c r="L16" s="73"/>
      <c r="M16" s="73"/>
      <c r="N16" s="73"/>
      <c r="O16" s="30"/>
      <c r="P16" s="56"/>
      <c r="Q16" s="56"/>
      <c r="R16" s="30"/>
      <c r="S16" s="57"/>
      <c r="T16" s="58">
        <f t="shared" ref="T16:T21" si="1">+S16*R16</f>
        <v>0</v>
      </c>
    </row>
    <row r="17" spans="2:20" s="44" customFormat="1" x14ac:dyDescent="0.2">
      <c r="B17" s="30"/>
      <c r="C17" s="30"/>
      <c r="D17" s="32"/>
      <c r="E17" s="33"/>
      <c r="F17" s="73"/>
      <c r="G17" s="73"/>
      <c r="H17" s="73"/>
      <c r="I17" s="30"/>
      <c r="J17" s="30"/>
      <c r="K17" s="56"/>
      <c r="L17" s="73"/>
      <c r="M17" s="73"/>
      <c r="N17" s="73"/>
      <c r="O17" s="30"/>
      <c r="P17" s="56"/>
      <c r="Q17" s="56"/>
      <c r="R17" s="30"/>
      <c r="S17" s="57"/>
      <c r="T17" s="58">
        <f t="shared" si="1"/>
        <v>0</v>
      </c>
    </row>
    <row r="18" spans="2:20" s="44" customFormat="1" x14ac:dyDescent="0.2">
      <c r="B18" s="30"/>
      <c r="C18" s="30"/>
      <c r="D18" s="32"/>
      <c r="E18" s="33"/>
      <c r="F18" s="73"/>
      <c r="G18" s="73"/>
      <c r="H18" s="73"/>
      <c r="I18" s="30"/>
      <c r="J18" s="30"/>
      <c r="K18" s="56"/>
      <c r="L18" s="73"/>
      <c r="M18" s="73"/>
      <c r="N18" s="73"/>
      <c r="O18" s="30"/>
      <c r="P18" s="56"/>
      <c r="Q18" s="56"/>
      <c r="R18" s="30"/>
      <c r="S18" s="57"/>
      <c r="T18" s="58">
        <f t="shared" si="1"/>
        <v>0</v>
      </c>
    </row>
    <row r="19" spans="2:20" s="44" customFormat="1" x14ac:dyDescent="0.2">
      <c r="B19" s="30"/>
      <c r="C19" s="30"/>
      <c r="D19" s="32"/>
      <c r="E19" s="33"/>
      <c r="F19" s="73"/>
      <c r="G19" s="73"/>
      <c r="H19" s="73"/>
      <c r="I19" s="30"/>
      <c r="J19" s="30"/>
      <c r="K19" s="56"/>
      <c r="L19" s="73"/>
      <c r="M19" s="73"/>
      <c r="N19" s="73"/>
      <c r="O19" s="30"/>
      <c r="P19" s="56"/>
      <c r="Q19" s="56"/>
      <c r="R19" s="30"/>
      <c r="S19" s="57"/>
      <c r="T19" s="58">
        <f t="shared" si="1"/>
        <v>0</v>
      </c>
    </row>
    <row r="20" spans="2:20" x14ac:dyDescent="0.2">
      <c r="B20" s="30"/>
      <c r="C20" s="30"/>
      <c r="D20" s="95"/>
      <c r="E20" s="96"/>
      <c r="F20" s="97"/>
      <c r="G20" s="74"/>
      <c r="H20" s="97"/>
      <c r="I20" s="98"/>
      <c r="J20" s="98"/>
      <c r="K20" s="99"/>
      <c r="L20" s="97"/>
      <c r="M20" s="100"/>
      <c r="N20" s="97"/>
      <c r="O20" s="99"/>
      <c r="P20" s="99"/>
      <c r="Q20" s="99"/>
      <c r="R20" s="30"/>
      <c r="S20" s="101"/>
      <c r="T20" s="58">
        <f t="shared" si="1"/>
        <v>0</v>
      </c>
    </row>
    <row r="21" spans="2:20" x14ac:dyDescent="0.2">
      <c r="B21" s="30"/>
      <c r="C21" s="43"/>
      <c r="D21" s="95"/>
      <c r="E21" s="96"/>
      <c r="F21" s="97"/>
      <c r="G21" s="74"/>
      <c r="H21" s="97"/>
      <c r="I21" s="98"/>
      <c r="J21" s="98"/>
      <c r="K21" s="99"/>
      <c r="L21" s="97"/>
      <c r="M21" s="100"/>
      <c r="N21" s="97"/>
      <c r="O21" s="99"/>
      <c r="P21" s="99"/>
      <c r="Q21" s="99"/>
      <c r="R21" s="30"/>
      <c r="S21" s="101"/>
      <c r="T21" s="58">
        <f t="shared" si="1"/>
        <v>0</v>
      </c>
    </row>
    <row r="22" spans="2:20" x14ac:dyDescent="0.2">
      <c r="B22" s="30"/>
      <c r="C22" s="43"/>
      <c r="D22" s="95"/>
      <c r="E22" s="96"/>
      <c r="F22" s="97"/>
      <c r="G22" s="74"/>
      <c r="H22" s="97"/>
      <c r="I22" s="98"/>
      <c r="J22" s="98"/>
      <c r="K22" s="99"/>
      <c r="L22" s="97"/>
      <c r="M22" s="100"/>
      <c r="N22" s="97"/>
      <c r="O22" s="99"/>
      <c r="P22" s="99"/>
      <c r="Q22" s="99"/>
      <c r="R22" s="43"/>
      <c r="S22" s="101"/>
      <c r="T22" s="102"/>
    </row>
    <row r="23" spans="2:20" ht="13.5" thickBot="1" x14ac:dyDescent="0.25">
      <c r="B23" s="16"/>
      <c r="C23" s="17"/>
      <c r="D23" s="17"/>
      <c r="E23" s="17"/>
      <c r="F23" s="84"/>
      <c r="G23" s="85"/>
      <c r="H23" s="84"/>
      <c r="I23" s="17"/>
      <c r="J23" s="17"/>
      <c r="K23" s="18"/>
      <c r="L23" s="84"/>
      <c r="M23" s="85"/>
      <c r="N23" s="84"/>
      <c r="O23" s="18"/>
      <c r="P23" s="18"/>
      <c r="Q23" s="18"/>
      <c r="R23" s="17"/>
      <c r="S23" s="19"/>
      <c r="T23" s="20"/>
    </row>
    <row r="24" spans="2:20" x14ac:dyDescent="0.2">
      <c r="B24" s="13"/>
      <c r="C24" s="13"/>
      <c r="D24" s="1"/>
      <c r="E24" s="13"/>
      <c r="F24" s="1"/>
      <c r="G24" s="1"/>
      <c r="H24" s="1"/>
      <c r="I24" s="13"/>
      <c r="J24" s="1"/>
      <c r="K24" s="1"/>
      <c r="L24" s="1"/>
      <c r="M24" s="1"/>
      <c r="N24" s="1"/>
      <c r="O24" s="1"/>
      <c r="P24" s="1"/>
      <c r="Q24" s="1"/>
      <c r="R24" s="1"/>
      <c r="S24" s="11" t="s">
        <v>18</v>
      </c>
      <c r="T24" s="26">
        <f>+SUM(T11:T23)*0.16</f>
        <v>19931.035008000003</v>
      </c>
    </row>
    <row r="25" spans="2:20" x14ac:dyDescent="0.2">
      <c r="B25" s="13"/>
      <c r="C25" s="13"/>
      <c r="D25" s="1"/>
      <c r="E25" s="13"/>
      <c r="F25" s="1"/>
      <c r="G25" s="1"/>
      <c r="H25" s="1"/>
      <c r="I25" s="13"/>
      <c r="J25" s="1"/>
      <c r="K25" s="1"/>
      <c r="L25" s="1"/>
      <c r="M25" s="1"/>
      <c r="N25" s="1"/>
      <c r="O25" s="1"/>
      <c r="P25" s="1"/>
      <c r="Q25" s="1"/>
      <c r="R25" s="1"/>
      <c r="S25" s="27" t="s">
        <v>17</v>
      </c>
      <c r="T25" s="28">
        <f>SUM(T11:T24)</f>
        <v>144500.00380800001</v>
      </c>
    </row>
    <row r="26" spans="2:20" x14ac:dyDescent="0.2">
      <c r="B26" s="13"/>
      <c r="C26" s="13"/>
      <c r="D26" s="1"/>
      <c r="E26" s="13"/>
      <c r="F26" s="1"/>
      <c r="G26" s="1"/>
      <c r="H26" s="1"/>
      <c r="I26" s="13"/>
      <c r="J26" s="1"/>
      <c r="K26" s="1"/>
      <c r="L26" s="1"/>
      <c r="M26" s="1"/>
      <c r="N26" s="1"/>
      <c r="O26" s="1"/>
      <c r="P26" s="1"/>
      <c r="Q26" s="1"/>
      <c r="R26" s="1"/>
      <c r="S26" s="11"/>
      <c r="T26" s="11"/>
    </row>
    <row r="27" spans="2:20" x14ac:dyDescent="0.2">
      <c r="B27" s="1"/>
      <c r="C27" s="1"/>
      <c r="D27" s="1"/>
      <c r="E27" s="1"/>
      <c r="F27" s="1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"/>
      <c r="T27" s="12"/>
    </row>
    <row r="28" spans="2:20" x14ac:dyDescent="0.2">
      <c r="B28" s="1"/>
      <c r="C28" s="1"/>
      <c r="D28" s="1"/>
      <c r="E28" s="1"/>
      <c r="F28" s="1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</row>
    <row r="29" spans="2:20" x14ac:dyDescent="0.2">
      <c r="B29" s="29"/>
      <c r="C29" s="29"/>
      <c r="D29" s="29"/>
      <c r="E29" s="29"/>
      <c r="F29" s="29"/>
      <c r="G29" s="29"/>
      <c r="H29" s="29"/>
      <c r="I29" s="41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</row>
    <row r="30" spans="2:20" x14ac:dyDescent="0.2">
      <c r="B30" s="29"/>
      <c r="C30" s="29"/>
      <c r="D30" s="29"/>
      <c r="E30" s="29"/>
      <c r="F30" s="29"/>
      <c r="G30" s="29"/>
      <c r="H30" s="29"/>
      <c r="I30" s="41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8" orientation="landscape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W33"/>
  <sheetViews>
    <sheetView zoomScale="115" zoomScaleNormal="115" workbookViewId="0">
      <selection activeCell="B1" sqref="B1:T29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style="90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1.28515625" bestFit="1" customWidth="1"/>
    <col min="20" max="20" width="13.85546875" customWidth="1"/>
  </cols>
  <sheetData>
    <row r="1" spans="2:23" s="2" customFormat="1" x14ac:dyDescent="0.2">
      <c r="C1" s="3"/>
      <c r="D1" s="87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</row>
    <row r="2" spans="2:23" s="2" customFormat="1" x14ac:dyDescent="0.2">
      <c r="C2" s="4"/>
      <c r="D2" s="88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</row>
    <row r="3" spans="2:23" s="2" customFormat="1" ht="11.25" x14ac:dyDescent="0.2">
      <c r="C3" s="3"/>
      <c r="D3" s="88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</row>
    <row r="4" spans="2:23" s="2" customFormat="1" ht="24.75" customHeight="1" x14ac:dyDescent="0.2">
      <c r="C4" s="3"/>
      <c r="D4" s="88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</row>
    <row r="5" spans="2:23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</row>
    <row r="6" spans="2:23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</row>
    <row r="7" spans="2:23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</row>
    <row r="8" spans="2:23" s="2" customFormat="1" ht="45" x14ac:dyDescent="0.2">
      <c r="B8" s="173" t="s">
        <v>19</v>
      </c>
      <c r="C8" s="173"/>
      <c r="D8" s="89" t="s">
        <v>343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</row>
    <row r="9" spans="2:23" ht="13.5" thickBot="1" x14ac:dyDescent="0.25"/>
    <row r="10" spans="2:23" ht="29.25" customHeight="1" thickBot="1" x14ac:dyDescent="0.25">
      <c r="B10" s="21" t="s">
        <v>0</v>
      </c>
      <c r="C10" s="22" t="s">
        <v>2</v>
      </c>
      <c r="D10" s="91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3" s="44" customFormat="1" x14ac:dyDescent="0.2">
      <c r="B11" s="30">
        <v>1</v>
      </c>
      <c r="C11" s="30" t="s">
        <v>39</v>
      </c>
      <c r="D11" s="36" t="s">
        <v>292</v>
      </c>
      <c r="E11" s="119" t="s">
        <v>67</v>
      </c>
      <c r="F11" s="73"/>
      <c r="G11" s="73"/>
      <c r="H11" s="73">
        <v>5</v>
      </c>
      <c r="I11" s="30"/>
      <c r="J11" s="52"/>
      <c r="K11" s="52"/>
      <c r="L11" s="77">
        <v>3</v>
      </c>
      <c r="M11" s="77"/>
      <c r="N11" s="77"/>
      <c r="O11" s="52"/>
      <c r="P11" s="52">
        <v>2</v>
      </c>
      <c r="Q11" s="53"/>
      <c r="R11" s="52">
        <f>SUM(F11:Q11)</f>
        <v>10</v>
      </c>
      <c r="S11" s="54">
        <v>1282.7586206799999</v>
      </c>
      <c r="T11" s="55">
        <f>+R11*S11</f>
        <v>12827.586206799999</v>
      </c>
    </row>
    <row r="12" spans="2:23" s="44" customFormat="1" ht="25.5" x14ac:dyDescent="0.2">
      <c r="B12" s="30">
        <v>2</v>
      </c>
      <c r="C12" s="30" t="s">
        <v>39</v>
      </c>
      <c r="D12" s="36" t="s">
        <v>293</v>
      </c>
      <c r="E12" s="119" t="s">
        <v>67</v>
      </c>
      <c r="F12" s="73"/>
      <c r="G12" s="73"/>
      <c r="H12" s="73">
        <v>5</v>
      </c>
      <c r="I12" s="30"/>
      <c r="J12" s="30"/>
      <c r="K12" s="30"/>
      <c r="L12" s="73">
        <v>3</v>
      </c>
      <c r="M12" s="73"/>
      <c r="N12" s="73"/>
      <c r="O12" s="30"/>
      <c r="P12" s="30">
        <v>2</v>
      </c>
      <c r="Q12" s="56"/>
      <c r="R12" s="30">
        <f>+SUM(F12:Q12)</f>
        <v>10</v>
      </c>
      <c r="S12" s="57">
        <v>700</v>
      </c>
      <c r="T12" s="58">
        <f>+R12*S12</f>
        <v>7000</v>
      </c>
    </row>
    <row r="13" spans="2:23" s="44" customFormat="1" x14ac:dyDescent="0.2">
      <c r="B13" s="30"/>
      <c r="C13" s="30"/>
      <c r="D13" s="36"/>
      <c r="E13" s="33"/>
      <c r="F13" s="73"/>
      <c r="G13" s="73"/>
      <c r="H13" s="73"/>
      <c r="I13" s="30"/>
      <c r="J13" s="30"/>
      <c r="K13" s="30"/>
      <c r="L13" s="73"/>
      <c r="M13" s="73"/>
      <c r="N13" s="73"/>
      <c r="O13" s="30"/>
      <c r="P13" s="30"/>
      <c r="Q13" s="56"/>
      <c r="R13" s="30"/>
      <c r="S13" s="57"/>
      <c r="T13" s="58">
        <f>+S13*R13</f>
        <v>0</v>
      </c>
    </row>
    <row r="14" spans="2:23" s="44" customFormat="1" x14ac:dyDescent="0.2">
      <c r="B14" s="30"/>
      <c r="C14" s="30"/>
      <c r="D14" s="36"/>
      <c r="E14" s="33"/>
      <c r="F14" s="73"/>
      <c r="G14" s="73"/>
      <c r="H14" s="73"/>
      <c r="I14" s="30"/>
      <c r="J14" s="30"/>
      <c r="K14" s="30"/>
      <c r="L14" s="73"/>
      <c r="M14" s="73"/>
      <c r="N14" s="73"/>
      <c r="O14" s="30"/>
      <c r="P14" s="30"/>
      <c r="Q14" s="56"/>
      <c r="R14" s="30"/>
      <c r="S14" s="57"/>
      <c r="T14" s="58">
        <f>+S14*R14</f>
        <v>0</v>
      </c>
    </row>
    <row r="15" spans="2:23" s="44" customFormat="1" x14ac:dyDescent="0.2">
      <c r="B15" s="30"/>
      <c r="C15" s="30"/>
      <c r="D15" s="36"/>
      <c r="E15" s="33"/>
      <c r="F15" s="73"/>
      <c r="G15" s="73"/>
      <c r="H15" s="73"/>
      <c r="I15" s="30"/>
      <c r="J15" s="30"/>
      <c r="K15" s="56"/>
      <c r="L15" s="73"/>
      <c r="M15" s="73"/>
      <c r="N15" s="73"/>
      <c r="O15" s="30"/>
      <c r="P15" s="56"/>
      <c r="Q15" s="56"/>
      <c r="R15" s="30"/>
      <c r="S15" s="57"/>
      <c r="T15" s="58">
        <f t="shared" ref="T15:T24" si="0">+S15*R15</f>
        <v>0</v>
      </c>
    </row>
    <row r="16" spans="2:23" s="44" customFormat="1" x14ac:dyDescent="0.2">
      <c r="B16" s="30"/>
      <c r="C16" s="30"/>
      <c r="D16" s="36"/>
      <c r="E16" s="33"/>
      <c r="F16" s="73"/>
      <c r="G16" s="73"/>
      <c r="H16" s="73"/>
      <c r="I16" s="30"/>
      <c r="J16" s="30"/>
      <c r="K16" s="56"/>
      <c r="L16" s="73"/>
      <c r="M16" s="73"/>
      <c r="N16" s="73"/>
      <c r="O16" s="30"/>
      <c r="P16" s="56"/>
      <c r="Q16" s="56"/>
      <c r="R16" s="30"/>
      <c r="S16" s="57"/>
      <c r="T16" s="58">
        <f t="shared" si="0"/>
        <v>0</v>
      </c>
    </row>
    <row r="17" spans="2:20" s="44" customFormat="1" x14ac:dyDescent="0.2">
      <c r="B17" s="30"/>
      <c r="C17" s="30"/>
      <c r="D17" s="36"/>
      <c r="E17" s="33"/>
      <c r="F17" s="73"/>
      <c r="G17" s="73"/>
      <c r="H17" s="73"/>
      <c r="I17" s="30"/>
      <c r="J17" s="30"/>
      <c r="K17" s="56"/>
      <c r="L17" s="73"/>
      <c r="M17" s="73"/>
      <c r="N17" s="73"/>
      <c r="O17" s="30"/>
      <c r="P17" s="56"/>
      <c r="Q17" s="56"/>
      <c r="R17" s="30"/>
      <c r="S17" s="57"/>
      <c r="T17" s="58">
        <f t="shared" si="0"/>
        <v>0</v>
      </c>
    </row>
    <row r="18" spans="2:20" s="44" customFormat="1" x14ac:dyDescent="0.2">
      <c r="B18" s="30"/>
      <c r="C18" s="30"/>
      <c r="D18" s="36"/>
      <c r="E18" s="33"/>
      <c r="F18" s="73"/>
      <c r="G18" s="73"/>
      <c r="H18" s="73"/>
      <c r="I18" s="30"/>
      <c r="J18" s="30"/>
      <c r="K18" s="56"/>
      <c r="L18" s="73"/>
      <c r="M18" s="73"/>
      <c r="N18" s="73"/>
      <c r="O18" s="30"/>
      <c r="P18" s="56"/>
      <c r="Q18" s="56"/>
      <c r="R18" s="30"/>
      <c r="S18" s="57"/>
      <c r="T18" s="58">
        <f t="shared" si="0"/>
        <v>0</v>
      </c>
    </row>
    <row r="19" spans="2:20" s="44" customFormat="1" x14ac:dyDescent="0.2">
      <c r="B19" s="30"/>
      <c r="C19" s="30"/>
      <c r="D19" s="36"/>
      <c r="E19" s="33"/>
      <c r="F19" s="73"/>
      <c r="G19" s="73"/>
      <c r="H19" s="73"/>
      <c r="I19" s="30"/>
      <c r="J19" s="30"/>
      <c r="K19" s="56"/>
      <c r="L19" s="73"/>
      <c r="M19" s="73"/>
      <c r="N19" s="73"/>
      <c r="O19" s="30"/>
      <c r="P19" s="56"/>
      <c r="Q19" s="56"/>
      <c r="R19" s="30"/>
      <c r="S19" s="57"/>
      <c r="T19" s="58">
        <f t="shared" si="0"/>
        <v>0</v>
      </c>
    </row>
    <row r="20" spans="2:20" s="44" customFormat="1" x14ac:dyDescent="0.2">
      <c r="B20" s="30"/>
      <c r="C20" s="30"/>
      <c r="D20" s="36"/>
      <c r="E20" s="33"/>
      <c r="F20" s="73"/>
      <c r="G20" s="73"/>
      <c r="H20" s="73"/>
      <c r="I20" s="30"/>
      <c r="J20" s="30"/>
      <c r="K20" s="56"/>
      <c r="L20" s="73"/>
      <c r="M20" s="73"/>
      <c r="N20" s="73"/>
      <c r="O20" s="30"/>
      <c r="P20" s="56"/>
      <c r="Q20" s="56"/>
      <c r="R20" s="30"/>
      <c r="S20" s="57"/>
      <c r="T20" s="58">
        <f t="shared" si="0"/>
        <v>0</v>
      </c>
    </row>
    <row r="21" spans="2:20" s="44" customFormat="1" x14ac:dyDescent="0.2">
      <c r="B21" s="30"/>
      <c r="C21" s="30"/>
      <c r="D21" s="35"/>
      <c r="E21" s="33"/>
      <c r="F21" s="73"/>
      <c r="G21" s="73"/>
      <c r="H21" s="73"/>
      <c r="I21" s="30"/>
      <c r="J21" s="30"/>
      <c r="K21" s="56"/>
      <c r="L21" s="73"/>
      <c r="M21" s="73"/>
      <c r="N21" s="73"/>
      <c r="O21" s="30"/>
      <c r="P21" s="56"/>
      <c r="Q21" s="56"/>
      <c r="R21" s="30"/>
      <c r="S21" s="57"/>
      <c r="T21" s="58">
        <f t="shared" si="0"/>
        <v>0</v>
      </c>
    </row>
    <row r="22" spans="2:20" s="44" customFormat="1" x14ac:dyDescent="0.2">
      <c r="B22" s="30"/>
      <c r="C22" s="30"/>
      <c r="D22" s="35"/>
      <c r="E22" s="33"/>
      <c r="F22" s="73"/>
      <c r="G22" s="73"/>
      <c r="H22" s="73"/>
      <c r="I22" s="30"/>
      <c r="J22" s="30"/>
      <c r="K22" s="56"/>
      <c r="L22" s="73"/>
      <c r="M22" s="73"/>
      <c r="N22" s="73"/>
      <c r="O22" s="30"/>
      <c r="P22" s="56"/>
      <c r="Q22" s="56"/>
      <c r="R22" s="30"/>
      <c r="S22" s="57"/>
      <c r="T22" s="58">
        <f t="shared" si="0"/>
        <v>0</v>
      </c>
    </row>
    <row r="23" spans="2:20" s="44" customFormat="1" x14ac:dyDescent="0.2">
      <c r="B23" s="30"/>
      <c r="C23" s="30"/>
      <c r="D23" s="35"/>
      <c r="E23" s="33"/>
      <c r="F23" s="73"/>
      <c r="G23" s="73"/>
      <c r="H23" s="73"/>
      <c r="I23" s="30"/>
      <c r="J23" s="30"/>
      <c r="K23" s="56"/>
      <c r="L23" s="73"/>
      <c r="M23" s="73"/>
      <c r="N23" s="73"/>
      <c r="O23" s="30"/>
      <c r="P23" s="56"/>
      <c r="Q23" s="56"/>
      <c r="R23" s="30"/>
      <c r="S23" s="57"/>
      <c r="T23" s="58">
        <f t="shared" si="0"/>
        <v>0</v>
      </c>
    </row>
    <row r="24" spans="2:20" s="44" customFormat="1" x14ac:dyDescent="0.2">
      <c r="B24" s="30"/>
      <c r="C24" s="30"/>
      <c r="D24" s="36"/>
      <c r="E24" s="33"/>
      <c r="F24" s="73"/>
      <c r="G24" s="73"/>
      <c r="H24" s="73"/>
      <c r="I24" s="30"/>
      <c r="J24" s="30"/>
      <c r="K24" s="56"/>
      <c r="L24" s="73"/>
      <c r="M24" s="73"/>
      <c r="N24" s="73"/>
      <c r="O24" s="30"/>
      <c r="P24" s="56"/>
      <c r="Q24" s="56"/>
      <c r="R24" s="30"/>
      <c r="S24" s="57"/>
      <c r="T24" s="58">
        <f t="shared" si="0"/>
        <v>0</v>
      </c>
    </row>
    <row r="25" spans="2:20" x14ac:dyDescent="0.2">
      <c r="B25" s="30"/>
      <c r="C25" s="7"/>
      <c r="D25" s="36"/>
      <c r="E25" s="33"/>
      <c r="F25" s="82"/>
      <c r="G25" s="73"/>
      <c r="H25" s="82"/>
      <c r="I25" s="7"/>
      <c r="J25" s="7"/>
      <c r="K25" s="8"/>
      <c r="L25" s="82"/>
      <c r="M25" s="83"/>
      <c r="N25" s="82"/>
      <c r="O25" s="8"/>
      <c r="P25" s="8"/>
      <c r="Q25" s="8"/>
      <c r="R25" s="7"/>
      <c r="S25" s="9"/>
      <c r="T25" s="34"/>
    </row>
    <row r="26" spans="2:20" ht="13.5" thickBot="1" x14ac:dyDescent="0.25">
      <c r="B26" s="16"/>
      <c r="C26" s="17"/>
      <c r="D26" s="92"/>
      <c r="E26" s="17"/>
      <c r="F26" s="84"/>
      <c r="G26" s="85"/>
      <c r="H26" s="84"/>
      <c r="I26" s="17"/>
      <c r="J26" s="17"/>
      <c r="K26" s="18"/>
      <c r="L26" s="84"/>
      <c r="M26" s="85"/>
      <c r="N26" s="84"/>
      <c r="O26" s="18"/>
      <c r="P26" s="18"/>
      <c r="Q26" s="18"/>
      <c r="R26" s="17"/>
      <c r="S26" s="19"/>
      <c r="T26" s="20"/>
    </row>
    <row r="27" spans="2:20" x14ac:dyDescent="0.2">
      <c r="B27" s="13"/>
      <c r="C27" s="13"/>
      <c r="D27" s="93"/>
      <c r="E27" s="13"/>
      <c r="F27" s="1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1" t="s">
        <v>18</v>
      </c>
      <c r="T27" s="26">
        <f>+SUM(T11:T26)*0.16</f>
        <v>3172.4137930879997</v>
      </c>
    </row>
    <row r="28" spans="2:20" x14ac:dyDescent="0.2">
      <c r="B28" s="13"/>
      <c r="C28" s="13"/>
      <c r="D28" s="93"/>
      <c r="E28" s="13"/>
      <c r="F28" s="1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27" t="s">
        <v>17</v>
      </c>
      <c r="T28" s="28">
        <f>SUM(T11:T27)</f>
        <v>22999.999999887998</v>
      </c>
    </row>
    <row r="29" spans="2:20" x14ac:dyDescent="0.2">
      <c r="B29" s="13"/>
      <c r="C29" s="13"/>
      <c r="D29" s="93"/>
      <c r="E29" s="13"/>
      <c r="F29" s="1"/>
      <c r="G29" s="1"/>
      <c r="H29" s="1"/>
      <c r="I29" s="13"/>
      <c r="J29" s="1"/>
      <c r="K29" s="1"/>
      <c r="L29" s="1"/>
      <c r="M29" s="1"/>
      <c r="N29" s="1"/>
      <c r="O29" s="1"/>
      <c r="P29" s="1"/>
      <c r="Q29" s="1"/>
      <c r="R29" s="1"/>
      <c r="S29" s="11"/>
      <c r="T29" s="11"/>
    </row>
    <row r="30" spans="2:20" x14ac:dyDescent="0.2">
      <c r="B30" s="1"/>
      <c r="C30" s="1"/>
      <c r="D30" s="93"/>
      <c r="E30" s="1"/>
      <c r="F30" s="1"/>
      <c r="G30" s="1"/>
      <c r="H30" s="1"/>
      <c r="I30" s="13"/>
      <c r="J30" s="1"/>
      <c r="K30" s="1"/>
      <c r="L30" s="1"/>
      <c r="M30" s="1"/>
      <c r="N30" s="1"/>
      <c r="O30" s="1"/>
      <c r="P30" s="1"/>
      <c r="Q30" s="1"/>
      <c r="R30" s="1"/>
      <c r="S30" s="1"/>
      <c r="T30" s="12"/>
    </row>
    <row r="31" spans="2:20" x14ac:dyDescent="0.2">
      <c r="B31" s="1"/>
      <c r="C31" s="1"/>
      <c r="D31" s="93"/>
      <c r="E31" s="1"/>
      <c r="F31" s="1"/>
      <c r="G31" s="1"/>
      <c r="H31" s="1"/>
      <c r="I31" s="13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2:20" x14ac:dyDescent="0.2">
      <c r="B32" s="29"/>
      <c r="C32" s="29"/>
      <c r="D32" s="94"/>
      <c r="E32" s="29"/>
      <c r="F32" s="29"/>
      <c r="G32" s="29"/>
      <c r="H32" s="29"/>
      <c r="I32" s="41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</row>
    <row r="33" spans="2:20" x14ac:dyDescent="0.2">
      <c r="B33" s="29"/>
      <c r="C33" s="29"/>
      <c r="D33" s="94"/>
      <c r="E33" s="29"/>
      <c r="F33" s="29"/>
      <c r="G33" s="29"/>
      <c r="H33" s="29"/>
      <c r="I33" s="41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3"/>
  <sheetViews>
    <sheetView zoomScale="115" zoomScaleNormal="115" workbookViewId="0">
      <selection activeCell="B1" sqref="B1:T29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style="90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1.28515625" bestFit="1" customWidth="1"/>
    <col min="20" max="20" width="13.85546875" customWidth="1"/>
  </cols>
  <sheetData>
    <row r="1" spans="2:25" s="2" customFormat="1" x14ac:dyDescent="0.2">
      <c r="C1" s="3"/>
      <c r="D1" s="87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88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33.75" x14ac:dyDescent="0.2">
      <c r="B8" s="173" t="s">
        <v>19</v>
      </c>
      <c r="C8" s="173"/>
      <c r="D8" s="89" t="s">
        <v>294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91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x14ac:dyDescent="0.2">
      <c r="B11" s="30">
        <v>1</v>
      </c>
      <c r="C11" s="30" t="s">
        <v>39</v>
      </c>
      <c r="D11" s="36" t="s">
        <v>295</v>
      </c>
      <c r="E11" s="33" t="s">
        <v>67</v>
      </c>
      <c r="F11" s="73">
        <v>1</v>
      </c>
      <c r="G11" s="73">
        <v>1</v>
      </c>
      <c r="H11" s="73">
        <v>1</v>
      </c>
      <c r="I11" s="30">
        <v>1</v>
      </c>
      <c r="J11" s="52">
        <v>1</v>
      </c>
      <c r="K11" s="52">
        <v>1</v>
      </c>
      <c r="L11" s="77">
        <v>1</v>
      </c>
      <c r="M11" s="77">
        <v>1</v>
      </c>
      <c r="N11" s="77">
        <v>1</v>
      </c>
      <c r="O11" s="52">
        <v>1</v>
      </c>
      <c r="P11" s="52">
        <v>1</v>
      </c>
      <c r="Q11" s="52">
        <v>1</v>
      </c>
      <c r="R11" s="52">
        <f>SUM(F11:Q11)</f>
        <v>12</v>
      </c>
      <c r="S11" s="54">
        <v>4511.4942499999997</v>
      </c>
      <c r="T11" s="55">
        <f>+R11*S11</f>
        <v>54137.930999999997</v>
      </c>
    </row>
    <row r="12" spans="2:25" s="44" customFormat="1" x14ac:dyDescent="0.2">
      <c r="B12" s="30"/>
      <c r="C12" s="30"/>
      <c r="D12" s="36"/>
      <c r="E12" s="33"/>
      <c r="F12" s="73"/>
      <c r="G12" s="73"/>
      <c r="H12" s="73"/>
      <c r="I12" s="30"/>
      <c r="J12" s="30"/>
      <c r="K12" s="56"/>
      <c r="L12" s="73"/>
      <c r="M12" s="73"/>
      <c r="N12" s="73"/>
      <c r="O12" s="30"/>
      <c r="P12" s="56"/>
      <c r="Q12" s="56"/>
      <c r="R12" s="30"/>
      <c r="S12" s="57"/>
      <c r="T12" s="58"/>
    </row>
    <row r="13" spans="2:25" s="44" customFormat="1" x14ac:dyDescent="0.2">
      <c r="B13" s="30"/>
      <c r="C13" s="30"/>
      <c r="D13" s="36"/>
      <c r="E13" s="33"/>
      <c r="F13" s="73"/>
      <c r="G13" s="73"/>
      <c r="H13" s="73"/>
      <c r="I13" s="30"/>
      <c r="J13" s="30"/>
      <c r="K13" s="56"/>
      <c r="L13" s="73"/>
      <c r="M13" s="73"/>
      <c r="N13" s="73"/>
      <c r="O13" s="30"/>
      <c r="P13" s="56"/>
      <c r="Q13" s="56"/>
      <c r="R13" s="30"/>
      <c r="S13" s="57"/>
      <c r="T13" s="58">
        <f>+S13*R13</f>
        <v>0</v>
      </c>
    </row>
    <row r="14" spans="2:25" s="44" customFormat="1" x14ac:dyDescent="0.2">
      <c r="B14" s="30"/>
      <c r="C14" s="30"/>
      <c r="D14" s="36"/>
      <c r="E14" s="33"/>
      <c r="F14" s="73"/>
      <c r="G14" s="73"/>
      <c r="H14" s="73"/>
      <c r="I14" s="30"/>
      <c r="J14" s="30"/>
      <c r="K14" s="56"/>
      <c r="L14" s="73"/>
      <c r="M14" s="73"/>
      <c r="N14" s="73"/>
      <c r="O14" s="30"/>
      <c r="P14" s="56"/>
      <c r="Q14" s="56"/>
      <c r="R14" s="30"/>
      <c r="S14" s="57"/>
      <c r="T14" s="58">
        <f>+S14*R14</f>
        <v>0</v>
      </c>
    </row>
    <row r="15" spans="2:25" s="44" customFormat="1" x14ac:dyDescent="0.2">
      <c r="B15" s="30"/>
      <c r="C15" s="30"/>
      <c r="D15" s="36"/>
      <c r="E15" s="33"/>
      <c r="F15" s="73"/>
      <c r="G15" s="73"/>
      <c r="H15" s="73"/>
      <c r="I15" s="30"/>
      <c r="J15" s="30"/>
      <c r="K15" s="56"/>
      <c r="L15" s="73"/>
      <c r="M15" s="73"/>
      <c r="N15" s="73"/>
      <c r="O15" s="30"/>
      <c r="P15" s="56"/>
      <c r="Q15" s="56"/>
      <c r="R15" s="30"/>
      <c r="S15" s="57"/>
      <c r="T15" s="58">
        <f t="shared" ref="T15:T24" si="0">+S15*R15</f>
        <v>0</v>
      </c>
    </row>
    <row r="16" spans="2:25" s="44" customFormat="1" x14ac:dyDescent="0.2">
      <c r="B16" s="30"/>
      <c r="C16" s="30"/>
      <c r="D16" s="36"/>
      <c r="E16" s="33"/>
      <c r="F16" s="73"/>
      <c r="G16" s="73"/>
      <c r="H16" s="73"/>
      <c r="I16" s="30"/>
      <c r="J16" s="30"/>
      <c r="K16" s="56"/>
      <c r="L16" s="73"/>
      <c r="M16" s="73"/>
      <c r="N16" s="73"/>
      <c r="O16" s="30"/>
      <c r="P16" s="56"/>
      <c r="Q16" s="56"/>
      <c r="R16" s="30"/>
      <c r="S16" s="57"/>
      <c r="T16" s="58">
        <f t="shared" si="0"/>
        <v>0</v>
      </c>
    </row>
    <row r="17" spans="2:20" s="44" customFormat="1" x14ac:dyDescent="0.2">
      <c r="B17" s="30"/>
      <c r="C17" s="30"/>
      <c r="D17" s="36"/>
      <c r="E17" s="33"/>
      <c r="F17" s="73"/>
      <c r="G17" s="73"/>
      <c r="H17" s="73"/>
      <c r="I17" s="30"/>
      <c r="J17" s="30"/>
      <c r="K17" s="56"/>
      <c r="L17" s="73"/>
      <c r="M17" s="73"/>
      <c r="N17" s="73"/>
      <c r="O17" s="30"/>
      <c r="P17" s="56"/>
      <c r="Q17" s="56"/>
      <c r="R17" s="30"/>
      <c r="S17" s="57"/>
      <c r="T17" s="58">
        <f t="shared" si="0"/>
        <v>0</v>
      </c>
    </row>
    <row r="18" spans="2:20" s="44" customFormat="1" x14ac:dyDescent="0.2">
      <c r="B18" s="30"/>
      <c r="C18" s="30"/>
      <c r="D18" s="36"/>
      <c r="E18" s="33"/>
      <c r="F18" s="73"/>
      <c r="G18" s="73"/>
      <c r="H18" s="73"/>
      <c r="I18" s="30"/>
      <c r="J18" s="30"/>
      <c r="K18" s="56"/>
      <c r="L18" s="73"/>
      <c r="M18" s="73"/>
      <c r="N18" s="73"/>
      <c r="O18" s="30"/>
      <c r="P18" s="56"/>
      <c r="Q18" s="56"/>
      <c r="R18" s="30"/>
      <c r="S18" s="57"/>
      <c r="T18" s="58">
        <f t="shared" si="0"/>
        <v>0</v>
      </c>
    </row>
    <row r="19" spans="2:20" s="44" customFormat="1" x14ac:dyDescent="0.2">
      <c r="B19" s="30"/>
      <c r="C19" s="30"/>
      <c r="D19" s="36"/>
      <c r="E19" s="33"/>
      <c r="F19" s="73"/>
      <c r="G19" s="73"/>
      <c r="H19" s="73"/>
      <c r="I19" s="30"/>
      <c r="J19" s="30"/>
      <c r="K19" s="56"/>
      <c r="L19" s="73"/>
      <c r="M19" s="73"/>
      <c r="N19" s="73"/>
      <c r="O19" s="30"/>
      <c r="P19" s="56"/>
      <c r="Q19" s="56"/>
      <c r="R19" s="30"/>
      <c r="S19" s="57"/>
      <c r="T19" s="58">
        <f t="shared" si="0"/>
        <v>0</v>
      </c>
    </row>
    <row r="20" spans="2:20" s="44" customFormat="1" x14ac:dyDescent="0.2">
      <c r="B20" s="30"/>
      <c r="C20" s="30"/>
      <c r="D20" s="36"/>
      <c r="E20" s="33"/>
      <c r="F20" s="73"/>
      <c r="G20" s="73"/>
      <c r="H20" s="73"/>
      <c r="I20" s="30"/>
      <c r="J20" s="30"/>
      <c r="K20" s="56"/>
      <c r="L20" s="73"/>
      <c r="M20" s="73"/>
      <c r="N20" s="73"/>
      <c r="O20" s="30"/>
      <c r="P20" s="56"/>
      <c r="Q20" s="56"/>
      <c r="R20" s="30"/>
      <c r="S20" s="57"/>
      <c r="T20" s="58">
        <f t="shared" si="0"/>
        <v>0</v>
      </c>
    </row>
    <row r="21" spans="2:20" s="44" customFormat="1" x14ac:dyDescent="0.2">
      <c r="B21" s="30"/>
      <c r="C21" s="30"/>
      <c r="D21" s="35"/>
      <c r="E21" s="33"/>
      <c r="F21" s="73"/>
      <c r="G21" s="73"/>
      <c r="H21" s="73"/>
      <c r="I21" s="30"/>
      <c r="J21" s="30"/>
      <c r="K21" s="56"/>
      <c r="L21" s="73"/>
      <c r="M21" s="73"/>
      <c r="N21" s="73"/>
      <c r="O21" s="30"/>
      <c r="P21" s="56"/>
      <c r="Q21" s="56"/>
      <c r="R21" s="30"/>
      <c r="S21" s="57"/>
      <c r="T21" s="58">
        <f t="shared" si="0"/>
        <v>0</v>
      </c>
    </row>
    <row r="22" spans="2:20" s="44" customFormat="1" x14ac:dyDescent="0.2">
      <c r="B22" s="30"/>
      <c r="C22" s="30"/>
      <c r="D22" s="35"/>
      <c r="E22" s="33"/>
      <c r="F22" s="73"/>
      <c r="G22" s="73"/>
      <c r="H22" s="73"/>
      <c r="I22" s="30"/>
      <c r="J22" s="30"/>
      <c r="K22" s="56"/>
      <c r="L22" s="73"/>
      <c r="M22" s="73"/>
      <c r="N22" s="73"/>
      <c r="O22" s="30"/>
      <c r="P22" s="56"/>
      <c r="Q22" s="56"/>
      <c r="R22" s="30"/>
      <c r="S22" s="57"/>
      <c r="T22" s="58">
        <f t="shared" si="0"/>
        <v>0</v>
      </c>
    </row>
    <row r="23" spans="2:20" s="44" customFormat="1" x14ac:dyDescent="0.2">
      <c r="B23" s="30"/>
      <c r="C23" s="30"/>
      <c r="D23" s="35"/>
      <c r="E23" s="33"/>
      <c r="F23" s="73"/>
      <c r="G23" s="73"/>
      <c r="H23" s="73"/>
      <c r="I23" s="30"/>
      <c r="J23" s="30"/>
      <c r="K23" s="56"/>
      <c r="L23" s="73"/>
      <c r="M23" s="73"/>
      <c r="N23" s="73"/>
      <c r="O23" s="30"/>
      <c r="P23" s="56"/>
      <c r="Q23" s="56"/>
      <c r="R23" s="30"/>
      <c r="S23" s="57"/>
      <c r="T23" s="58">
        <f t="shared" si="0"/>
        <v>0</v>
      </c>
    </row>
    <row r="24" spans="2:20" s="44" customFormat="1" x14ac:dyDescent="0.2">
      <c r="B24" s="30"/>
      <c r="C24" s="30"/>
      <c r="D24" s="36"/>
      <c r="E24" s="33"/>
      <c r="F24" s="73"/>
      <c r="G24" s="73"/>
      <c r="H24" s="73"/>
      <c r="I24" s="30"/>
      <c r="J24" s="30"/>
      <c r="K24" s="56"/>
      <c r="L24" s="73"/>
      <c r="M24" s="73"/>
      <c r="N24" s="73"/>
      <c r="O24" s="30"/>
      <c r="P24" s="56"/>
      <c r="Q24" s="56"/>
      <c r="R24" s="30"/>
      <c r="S24" s="57"/>
      <c r="T24" s="58">
        <f t="shared" si="0"/>
        <v>0</v>
      </c>
    </row>
    <row r="25" spans="2:20" x14ac:dyDescent="0.2">
      <c r="B25" s="30"/>
      <c r="C25" s="7"/>
      <c r="D25" s="36"/>
      <c r="E25" s="33"/>
      <c r="F25" s="82"/>
      <c r="G25" s="73"/>
      <c r="H25" s="82"/>
      <c r="I25" s="7"/>
      <c r="J25" s="7"/>
      <c r="K25" s="8"/>
      <c r="L25" s="82"/>
      <c r="M25" s="83"/>
      <c r="N25" s="82"/>
      <c r="O25" s="8"/>
      <c r="P25" s="8"/>
      <c r="Q25" s="8"/>
      <c r="R25" s="7"/>
      <c r="S25" s="9"/>
      <c r="T25" s="34"/>
    </row>
    <row r="26" spans="2:20" ht="13.5" thickBot="1" x14ac:dyDescent="0.25">
      <c r="B26" s="16"/>
      <c r="C26" s="17"/>
      <c r="D26" s="92"/>
      <c r="E26" s="17"/>
      <c r="F26" s="84"/>
      <c r="G26" s="85"/>
      <c r="H26" s="84"/>
      <c r="I26" s="17"/>
      <c r="J26" s="17"/>
      <c r="K26" s="18"/>
      <c r="L26" s="84"/>
      <c r="M26" s="85"/>
      <c r="N26" s="84"/>
      <c r="O26" s="18"/>
      <c r="P26" s="18"/>
      <c r="Q26" s="18"/>
      <c r="R26" s="17"/>
      <c r="S26" s="19"/>
      <c r="T26" s="20"/>
    </row>
    <row r="27" spans="2:20" x14ac:dyDescent="0.2">
      <c r="B27" s="13"/>
      <c r="C27" s="13"/>
      <c r="D27" s="93"/>
      <c r="E27" s="13"/>
      <c r="F27" s="1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1" t="s">
        <v>18</v>
      </c>
      <c r="T27" s="26">
        <f>+SUM(T11:T26)*0.16</f>
        <v>8662.0689600000005</v>
      </c>
    </row>
    <row r="28" spans="2:20" x14ac:dyDescent="0.2">
      <c r="B28" s="13"/>
      <c r="C28" s="13"/>
      <c r="D28" s="93"/>
      <c r="E28" s="13"/>
      <c r="F28" s="1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27" t="s">
        <v>17</v>
      </c>
      <c r="T28" s="28">
        <f>SUM(T11:T27)</f>
        <v>62799.999960000001</v>
      </c>
    </row>
    <row r="29" spans="2:20" x14ac:dyDescent="0.2">
      <c r="B29" s="13"/>
      <c r="C29" s="13"/>
      <c r="D29" s="93"/>
      <c r="E29" s="13"/>
      <c r="F29" s="1"/>
      <c r="G29" s="1"/>
      <c r="H29" s="1"/>
      <c r="I29" s="13"/>
      <c r="J29" s="1"/>
      <c r="K29" s="1"/>
      <c r="L29" s="1"/>
      <c r="M29" s="1"/>
      <c r="N29" s="1"/>
      <c r="O29" s="1"/>
      <c r="P29" s="1"/>
      <c r="Q29" s="1"/>
      <c r="R29" s="1"/>
      <c r="S29" s="11"/>
      <c r="T29" s="11"/>
    </row>
    <row r="30" spans="2:20" x14ac:dyDescent="0.2">
      <c r="B30" s="1"/>
      <c r="C30" s="1"/>
      <c r="D30" s="93"/>
      <c r="E30" s="1"/>
      <c r="F30" s="1"/>
      <c r="G30" s="1"/>
      <c r="H30" s="1"/>
      <c r="I30" s="13"/>
      <c r="J30" s="1"/>
      <c r="K30" s="1"/>
      <c r="L30" s="1"/>
      <c r="M30" s="1"/>
      <c r="N30" s="1"/>
      <c r="O30" s="1"/>
      <c r="P30" s="1"/>
      <c r="Q30" s="1"/>
      <c r="R30" s="1"/>
      <c r="S30" s="1"/>
      <c r="T30" s="12"/>
    </row>
    <row r="31" spans="2:20" x14ac:dyDescent="0.2">
      <c r="B31" s="1"/>
      <c r="C31" s="1"/>
      <c r="D31" s="93"/>
      <c r="E31" s="1"/>
      <c r="F31" s="1"/>
      <c r="G31" s="1"/>
      <c r="H31" s="1"/>
      <c r="I31" s="13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2:20" x14ac:dyDescent="0.2">
      <c r="B32" s="29"/>
      <c r="C32" s="29"/>
      <c r="D32" s="94"/>
      <c r="E32" s="29"/>
      <c r="F32" s="29"/>
      <c r="G32" s="29"/>
      <c r="H32" s="29"/>
      <c r="I32" s="41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</row>
    <row r="33" spans="2:20" x14ac:dyDescent="0.2">
      <c r="B33" s="29"/>
      <c r="C33" s="29"/>
      <c r="D33" s="94"/>
      <c r="E33" s="29"/>
      <c r="F33" s="29"/>
      <c r="G33" s="29"/>
      <c r="H33" s="29"/>
      <c r="I33" s="41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3"/>
  <sheetViews>
    <sheetView zoomScale="115" zoomScaleNormal="115" workbookViewId="0">
      <selection activeCell="D39" sqref="D39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style="90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1.28515625" bestFit="1" customWidth="1"/>
    <col min="20" max="20" width="13.85546875" customWidth="1"/>
  </cols>
  <sheetData>
    <row r="1" spans="2:25" s="2" customFormat="1" x14ac:dyDescent="0.2">
      <c r="C1" s="3"/>
      <c r="D1" s="87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ht="11.25" x14ac:dyDescent="0.2">
      <c r="C2" s="3"/>
      <c r="D2" s="13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24.75" customHeight="1" x14ac:dyDescent="0.2">
      <c r="C3" s="3"/>
      <c r="D3" s="13"/>
      <c r="E3" s="13"/>
      <c r="F3" s="13"/>
      <c r="G3" s="13"/>
      <c r="H3" s="13"/>
      <c r="I3" s="4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1.75" customHeight="1" x14ac:dyDescent="0.25">
      <c r="B4" s="171" t="s">
        <v>133</v>
      </c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6"/>
      <c r="V4" s="6"/>
      <c r="W4" s="6"/>
      <c r="X4" s="6"/>
      <c r="Y4" s="6"/>
    </row>
    <row r="5" spans="2:25" s="2" customFormat="1" ht="15" x14ac:dyDescent="0.25">
      <c r="B5" s="171" t="s">
        <v>21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134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22.5" x14ac:dyDescent="0.2">
      <c r="B8" s="173" t="s">
        <v>19</v>
      </c>
      <c r="C8" s="173"/>
      <c r="D8" s="89" t="s">
        <v>72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91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x14ac:dyDescent="0.2">
      <c r="B11" s="30">
        <v>1</v>
      </c>
      <c r="C11" s="30" t="s">
        <v>39</v>
      </c>
      <c r="D11" s="36" t="s">
        <v>73</v>
      </c>
      <c r="E11" s="33" t="s">
        <v>67</v>
      </c>
      <c r="F11" s="73"/>
      <c r="G11" s="73">
        <v>1</v>
      </c>
      <c r="H11" s="73">
        <v>4</v>
      </c>
      <c r="I11" s="30">
        <v>7</v>
      </c>
      <c r="J11" s="52">
        <v>1</v>
      </c>
      <c r="K11" s="52">
        <v>1</v>
      </c>
      <c r="L11" s="77">
        <v>6</v>
      </c>
      <c r="M11" s="77">
        <v>3</v>
      </c>
      <c r="N11" s="77"/>
      <c r="O11" s="52">
        <v>1</v>
      </c>
      <c r="P11" s="52">
        <v>1</v>
      </c>
      <c r="Q11" s="52">
        <v>1</v>
      </c>
      <c r="R11" s="52">
        <f>SUM(F11:Q11)</f>
        <v>26</v>
      </c>
      <c r="S11" s="54">
        <f>+T11/R11</f>
        <v>8620.6896538461551</v>
      </c>
      <c r="T11" s="55">
        <v>224137.93100000001</v>
      </c>
    </row>
    <row r="12" spans="2:25" s="44" customFormat="1" x14ac:dyDescent="0.2">
      <c r="B12" s="30"/>
      <c r="C12" s="30"/>
      <c r="D12" s="36"/>
      <c r="E12" s="33"/>
      <c r="F12" s="73"/>
      <c r="G12" s="73"/>
      <c r="H12" s="73"/>
      <c r="I12" s="30"/>
      <c r="J12" s="30"/>
      <c r="K12" s="56"/>
      <c r="L12" s="73"/>
      <c r="M12" s="73"/>
      <c r="N12" s="73"/>
      <c r="O12" s="30"/>
      <c r="P12" s="56"/>
      <c r="Q12" s="56"/>
      <c r="R12" s="30"/>
      <c r="S12" s="57"/>
      <c r="T12" s="58"/>
    </row>
    <row r="13" spans="2:25" s="44" customFormat="1" x14ac:dyDescent="0.2">
      <c r="B13" s="30"/>
      <c r="C13" s="30"/>
      <c r="D13" s="36"/>
      <c r="E13" s="33"/>
      <c r="F13" s="73"/>
      <c r="G13" s="73"/>
      <c r="H13" s="73"/>
      <c r="I13" s="30"/>
      <c r="J13" s="30"/>
      <c r="K13" s="56"/>
      <c r="L13" s="73"/>
      <c r="M13" s="73"/>
      <c r="N13" s="73"/>
      <c r="O13" s="30"/>
      <c r="P13" s="56"/>
      <c r="Q13" s="56"/>
      <c r="R13" s="30"/>
      <c r="S13" s="57"/>
      <c r="T13" s="58">
        <f>+S13*R13</f>
        <v>0</v>
      </c>
    </row>
    <row r="14" spans="2:25" s="44" customFormat="1" x14ac:dyDescent="0.2">
      <c r="B14" s="30"/>
      <c r="C14" s="30"/>
      <c r="D14" s="36"/>
      <c r="E14" s="33"/>
      <c r="F14" s="73"/>
      <c r="G14" s="73"/>
      <c r="H14" s="73"/>
      <c r="I14" s="30"/>
      <c r="J14" s="30"/>
      <c r="K14" s="56"/>
      <c r="L14" s="73"/>
      <c r="M14" s="73"/>
      <c r="N14" s="73"/>
      <c r="O14" s="30"/>
      <c r="P14" s="56"/>
      <c r="Q14" s="56"/>
      <c r="R14" s="30"/>
      <c r="S14" s="57"/>
      <c r="T14" s="58">
        <f>+S14*R14</f>
        <v>0</v>
      </c>
    </row>
    <row r="15" spans="2:25" s="44" customFormat="1" x14ac:dyDescent="0.2">
      <c r="B15" s="30"/>
      <c r="C15" s="30"/>
      <c r="D15" s="36"/>
      <c r="E15" s="33"/>
      <c r="F15" s="73"/>
      <c r="G15" s="73"/>
      <c r="H15" s="73"/>
      <c r="I15" s="30"/>
      <c r="J15" s="30"/>
      <c r="K15" s="56"/>
      <c r="L15" s="73"/>
      <c r="M15" s="73"/>
      <c r="N15" s="73"/>
      <c r="O15" s="30"/>
      <c r="P15" s="56"/>
      <c r="Q15" s="56"/>
      <c r="R15" s="30"/>
      <c r="S15" s="57"/>
      <c r="T15" s="58">
        <f t="shared" ref="T15:T24" si="0">+S15*R15</f>
        <v>0</v>
      </c>
    </row>
    <row r="16" spans="2:25" s="44" customFormat="1" x14ac:dyDescent="0.2">
      <c r="B16" s="30"/>
      <c r="C16" s="30"/>
      <c r="D16" s="36"/>
      <c r="E16" s="33"/>
      <c r="F16" s="73"/>
      <c r="G16" s="73"/>
      <c r="H16" s="73"/>
      <c r="I16" s="30"/>
      <c r="J16" s="30"/>
      <c r="K16" s="56"/>
      <c r="L16" s="73"/>
      <c r="M16" s="73"/>
      <c r="N16" s="73"/>
      <c r="O16" s="30"/>
      <c r="P16" s="56"/>
      <c r="Q16" s="56"/>
      <c r="R16" s="30"/>
      <c r="S16" s="57"/>
      <c r="T16" s="58">
        <f t="shared" si="0"/>
        <v>0</v>
      </c>
    </row>
    <row r="17" spans="2:20" s="44" customFormat="1" x14ac:dyDescent="0.2">
      <c r="B17" s="30"/>
      <c r="C17" s="30"/>
      <c r="D17" s="36"/>
      <c r="E17" s="33"/>
      <c r="F17" s="73"/>
      <c r="G17" s="73"/>
      <c r="H17" s="73"/>
      <c r="I17" s="30"/>
      <c r="J17" s="30"/>
      <c r="K17" s="56"/>
      <c r="L17" s="73"/>
      <c r="M17" s="73"/>
      <c r="N17" s="73"/>
      <c r="O17" s="30"/>
      <c r="P17" s="56"/>
      <c r="Q17" s="56"/>
      <c r="R17" s="30"/>
      <c r="S17" s="57"/>
      <c r="T17" s="58">
        <f t="shared" si="0"/>
        <v>0</v>
      </c>
    </row>
    <row r="18" spans="2:20" s="44" customFormat="1" x14ac:dyDescent="0.2">
      <c r="B18" s="30"/>
      <c r="C18" s="30"/>
      <c r="D18" s="36"/>
      <c r="E18" s="33"/>
      <c r="F18" s="73"/>
      <c r="G18" s="73"/>
      <c r="H18" s="73"/>
      <c r="I18" s="30"/>
      <c r="J18" s="30"/>
      <c r="K18" s="56"/>
      <c r="L18" s="73"/>
      <c r="M18" s="73"/>
      <c r="N18" s="73"/>
      <c r="O18" s="30"/>
      <c r="P18" s="56"/>
      <c r="Q18" s="56"/>
      <c r="R18" s="30"/>
      <c r="S18" s="57"/>
      <c r="T18" s="58">
        <f t="shared" si="0"/>
        <v>0</v>
      </c>
    </row>
    <row r="19" spans="2:20" s="44" customFormat="1" x14ac:dyDescent="0.2">
      <c r="B19" s="30"/>
      <c r="C19" s="30"/>
      <c r="D19" s="36"/>
      <c r="E19" s="33"/>
      <c r="F19" s="73"/>
      <c r="G19" s="73"/>
      <c r="H19" s="73"/>
      <c r="I19" s="30"/>
      <c r="J19" s="30"/>
      <c r="K19" s="56"/>
      <c r="L19" s="73"/>
      <c r="M19" s="73"/>
      <c r="N19" s="73"/>
      <c r="O19" s="30"/>
      <c r="P19" s="56"/>
      <c r="Q19" s="56"/>
      <c r="R19" s="30"/>
      <c r="S19" s="57"/>
      <c r="T19" s="58">
        <f t="shared" si="0"/>
        <v>0</v>
      </c>
    </row>
    <row r="20" spans="2:20" s="44" customFormat="1" x14ac:dyDescent="0.2">
      <c r="B20" s="30"/>
      <c r="C20" s="30"/>
      <c r="D20" s="36"/>
      <c r="E20" s="33"/>
      <c r="F20" s="73"/>
      <c r="G20" s="73"/>
      <c r="H20" s="73"/>
      <c r="I20" s="30"/>
      <c r="J20" s="30"/>
      <c r="K20" s="56"/>
      <c r="L20" s="73"/>
      <c r="M20" s="73"/>
      <c r="N20" s="73"/>
      <c r="O20" s="30"/>
      <c r="P20" s="56"/>
      <c r="Q20" s="56"/>
      <c r="R20" s="30"/>
      <c r="S20" s="57"/>
      <c r="T20" s="58">
        <f t="shared" si="0"/>
        <v>0</v>
      </c>
    </row>
    <row r="21" spans="2:20" s="44" customFormat="1" x14ac:dyDescent="0.2">
      <c r="B21" s="30"/>
      <c r="C21" s="30"/>
      <c r="D21" s="35"/>
      <c r="E21" s="33"/>
      <c r="F21" s="73"/>
      <c r="G21" s="73"/>
      <c r="H21" s="73"/>
      <c r="I21" s="30"/>
      <c r="J21" s="30"/>
      <c r="K21" s="56"/>
      <c r="L21" s="73"/>
      <c r="M21" s="73"/>
      <c r="N21" s="73"/>
      <c r="O21" s="30"/>
      <c r="P21" s="56"/>
      <c r="Q21" s="56"/>
      <c r="R21" s="30"/>
      <c r="S21" s="57"/>
      <c r="T21" s="58">
        <f t="shared" si="0"/>
        <v>0</v>
      </c>
    </row>
    <row r="22" spans="2:20" s="44" customFormat="1" x14ac:dyDescent="0.2">
      <c r="B22" s="30"/>
      <c r="C22" s="30"/>
      <c r="D22" s="35"/>
      <c r="E22" s="33"/>
      <c r="F22" s="73"/>
      <c r="G22" s="73"/>
      <c r="H22" s="73"/>
      <c r="I22" s="30"/>
      <c r="J22" s="30"/>
      <c r="K22" s="56"/>
      <c r="L22" s="73"/>
      <c r="M22" s="73"/>
      <c r="N22" s="73"/>
      <c r="O22" s="30"/>
      <c r="P22" s="56"/>
      <c r="Q22" s="56"/>
      <c r="R22" s="30"/>
      <c r="S22" s="57"/>
      <c r="T22" s="58">
        <f t="shared" si="0"/>
        <v>0</v>
      </c>
    </row>
    <row r="23" spans="2:20" s="44" customFormat="1" x14ac:dyDescent="0.2">
      <c r="B23" s="30"/>
      <c r="C23" s="30"/>
      <c r="D23" s="35"/>
      <c r="E23" s="33"/>
      <c r="F23" s="73"/>
      <c r="G23" s="73"/>
      <c r="H23" s="73"/>
      <c r="I23" s="30"/>
      <c r="J23" s="30"/>
      <c r="K23" s="56"/>
      <c r="L23" s="73"/>
      <c r="M23" s="73"/>
      <c r="N23" s="73"/>
      <c r="O23" s="30"/>
      <c r="P23" s="56"/>
      <c r="Q23" s="56"/>
      <c r="R23" s="30"/>
      <c r="S23" s="57"/>
      <c r="T23" s="58">
        <f t="shared" si="0"/>
        <v>0</v>
      </c>
    </row>
    <row r="24" spans="2:20" s="44" customFormat="1" x14ac:dyDescent="0.2">
      <c r="B24" s="30"/>
      <c r="C24" s="30"/>
      <c r="D24" s="36"/>
      <c r="E24" s="33"/>
      <c r="F24" s="73"/>
      <c r="G24" s="73"/>
      <c r="H24" s="73"/>
      <c r="I24" s="30"/>
      <c r="J24" s="30"/>
      <c r="K24" s="56"/>
      <c r="L24" s="73"/>
      <c r="M24" s="73"/>
      <c r="N24" s="73"/>
      <c r="O24" s="30"/>
      <c r="P24" s="56"/>
      <c r="Q24" s="56"/>
      <c r="R24" s="30"/>
      <c r="S24" s="57"/>
      <c r="T24" s="58">
        <f t="shared" si="0"/>
        <v>0</v>
      </c>
    </row>
    <row r="25" spans="2:20" x14ac:dyDescent="0.2">
      <c r="B25" s="30"/>
      <c r="C25" s="7"/>
      <c r="D25" s="36"/>
      <c r="E25" s="33"/>
      <c r="F25" s="82"/>
      <c r="G25" s="73"/>
      <c r="H25" s="82"/>
      <c r="I25" s="7"/>
      <c r="J25" s="7"/>
      <c r="K25" s="8"/>
      <c r="L25" s="82"/>
      <c r="M25" s="83"/>
      <c r="N25" s="82"/>
      <c r="O25" s="8"/>
      <c r="P25" s="8"/>
      <c r="Q25" s="8"/>
      <c r="R25" s="7"/>
      <c r="S25" s="9"/>
      <c r="T25" s="34"/>
    </row>
    <row r="26" spans="2:20" ht="13.5" thickBot="1" x14ac:dyDescent="0.25">
      <c r="B26" s="16"/>
      <c r="C26" s="17"/>
      <c r="D26" s="92"/>
      <c r="E26" s="17"/>
      <c r="F26" s="84"/>
      <c r="G26" s="85"/>
      <c r="H26" s="84"/>
      <c r="I26" s="17"/>
      <c r="J26" s="17"/>
      <c r="K26" s="18"/>
      <c r="L26" s="84"/>
      <c r="M26" s="85"/>
      <c r="N26" s="84"/>
      <c r="O26" s="18"/>
      <c r="P26" s="18"/>
      <c r="Q26" s="18"/>
      <c r="R26" s="17"/>
      <c r="S26" s="19"/>
      <c r="T26" s="20"/>
    </row>
    <row r="27" spans="2:20" x14ac:dyDescent="0.2">
      <c r="B27" s="13"/>
      <c r="C27" s="13"/>
      <c r="D27" s="93"/>
      <c r="E27" s="13"/>
      <c r="F27" s="1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1" t="s">
        <v>18</v>
      </c>
      <c r="T27" s="26">
        <f>+SUM(T11:T26)*0.16</f>
        <v>35862.068960000004</v>
      </c>
    </row>
    <row r="28" spans="2:20" x14ac:dyDescent="0.2">
      <c r="B28" s="13"/>
      <c r="C28" s="13"/>
      <c r="D28" s="93"/>
      <c r="E28" s="13"/>
      <c r="F28" s="1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27" t="s">
        <v>17</v>
      </c>
      <c r="T28" s="28">
        <f>SUM(T11:T27)</f>
        <v>259999.99996000002</v>
      </c>
    </row>
    <row r="29" spans="2:20" x14ac:dyDescent="0.2">
      <c r="B29" s="13"/>
      <c r="C29" s="13"/>
      <c r="D29" s="93"/>
      <c r="E29" s="13"/>
      <c r="F29" s="1"/>
      <c r="G29" s="1"/>
      <c r="H29" s="1"/>
      <c r="I29" s="13"/>
      <c r="J29" s="1"/>
      <c r="K29" s="1"/>
      <c r="L29" s="1"/>
      <c r="M29" s="1"/>
      <c r="N29" s="1"/>
      <c r="O29" s="1"/>
      <c r="P29" s="1"/>
      <c r="Q29" s="1"/>
      <c r="R29" s="1"/>
      <c r="S29" s="11"/>
      <c r="T29" s="11"/>
    </row>
    <row r="30" spans="2:20" x14ac:dyDescent="0.2">
      <c r="B30" s="1"/>
      <c r="C30" s="1"/>
      <c r="D30" s="93"/>
      <c r="E30" s="1"/>
      <c r="F30" s="1"/>
      <c r="G30" s="1"/>
      <c r="H30" s="1"/>
      <c r="I30" s="13"/>
      <c r="J30" s="1"/>
      <c r="K30" s="1"/>
      <c r="L30" s="1"/>
      <c r="M30" s="1"/>
      <c r="N30" s="1"/>
      <c r="O30" s="1"/>
      <c r="P30" s="1"/>
      <c r="Q30" s="1"/>
      <c r="R30" s="1"/>
      <c r="S30" s="1"/>
      <c r="T30" s="12"/>
    </row>
    <row r="31" spans="2:20" x14ac:dyDescent="0.2">
      <c r="B31" s="1"/>
      <c r="C31" s="1"/>
      <c r="D31" s="93"/>
      <c r="E31" s="1"/>
      <c r="F31" s="1"/>
      <c r="G31" s="1"/>
      <c r="H31" s="1"/>
      <c r="I31" s="13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2:20" x14ac:dyDescent="0.2">
      <c r="B32" s="29"/>
      <c r="C32" s="29"/>
      <c r="D32" s="94"/>
      <c r="E32" s="29"/>
      <c r="F32" s="29"/>
      <c r="G32" s="29"/>
      <c r="H32" s="29"/>
      <c r="I32" s="41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</row>
    <row r="33" spans="2:20" x14ac:dyDescent="0.2">
      <c r="B33" s="29"/>
      <c r="C33" s="29"/>
      <c r="D33" s="94"/>
      <c r="E33" s="29"/>
      <c r="F33" s="29"/>
      <c r="G33" s="29"/>
      <c r="H33" s="29"/>
      <c r="I33" s="41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</row>
  </sheetData>
  <mergeCells count="6">
    <mergeCell ref="B4:T4"/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3"/>
  <sheetViews>
    <sheetView zoomScale="115" zoomScaleNormal="115" workbookViewId="0">
      <selection activeCell="B1" sqref="B1:T29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style="90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1.28515625" bestFit="1" customWidth="1"/>
    <col min="20" max="20" width="13.85546875" customWidth="1"/>
  </cols>
  <sheetData>
    <row r="1" spans="2:25" s="2" customFormat="1" x14ac:dyDescent="0.2">
      <c r="C1" s="3"/>
      <c r="D1" s="87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ht="11.25" x14ac:dyDescent="0.2">
      <c r="C2" s="3"/>
      <c r="D2" s="13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24.75" customHeight="1" x14ac:dyDescent="0.2">
      <c r="C3" s="3"/>
      <c r="D3" s="13"/>
      <c r="E3" s="13"/>
      <c r="F3" s="13"/>
      <c r="G3" s="13"/>
      <c r="H3" s="13"/>
      <c r="I3" s="4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1.75" customHeight="1" x14ac:dyDescent="0.25">
      <c r="B4" s="171" t="s">
        <v>133</v>
      </c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6"/>
      <c r="V4" s="6"/>
      <c r="W4" s="6"/>
      <c r="X4" s="6"/>
      <c r="Y4" s="6"/>
    </row>
    <row r="5" spans="2:25" s="2" customFormat="1" ht="15" x14ac:dyDescent="0.25">
      <c r="B5" s="171" t="s">
        <v>21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134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22.5" x14ac:dyDescent="0.2">
      <c r="B8" s="173" t="s">
        <v>19</v>
      </c>
      <c r="C8" s="173"/>
      <c r="D8" s="89" t="s">
        <v>91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91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x14ac:dyDescent="0.2">
      <c r="B11" s="30">
        <v>1</v>
      </c>
      <c r="C11" s="30" t="s">
        <v>39</v>
      </c>
      <c r="D11" s="36" t="s">
        <v>92</v>
      </c>
      <c r="E11" s="119" t="s">
        <v>67</v>
      </c>
      <c r="F11" s="73"/>
      <c r="G11" s="73"/>
      <c r="H11" s="73"/>
      <c r="I11" s="30"/>
      <c r="J11" s="52">
        <v>1</v>
      </c>
      <c r="K11" s="52">
        <v>2</v>
      </c>
      <c r="L11" s="77"/>
      <c r="M11" s="77"/>
      <c r="N11" s="77"/>
      <c r="O11" s="52">
        <v>1</v>
      </c>
      <c r="P11" s="52">
        <v>1</v>
      </c>
      <c r="Q11" s="52">
        <v>1</v>
      </c>
      <c r="R11" s="51">
        <f>SUM(F11:Q11)</f>
        <v>6</v>
      </c>
      <c r="S11" s="54">
        <f>+T11/R11</f>
        <v>20478.873499999998</v>
      </c>
      <c r="T11" s="55">
        <v>122873.24099999999</v>
      </c>
    </row>
    <row r="12" spans="2:25" s="44" customFormat="1" x14ac:dyDescent="0.2">
      <c r="B12" s="30">
        <v>2</v>
      </c>
      <c r="C12" s="30" t="s">
        <v>39</v>
      </c>
      <c r="D12" s="36" t="s">
        <v>100</v>
      </c>
      <c r="E12" s="119" t="s">
        <v>67</v>
      </c>
      <c r="F12" s="73"/>
      <c r="G12" s="73"/>
      <c r="H12" s="73"/>
      <c r="I12" s="30"/>
      <c r="J12" s="30"/>
      <c r="K12" s="30">
        <v>1</v>
      </c>
      <c r="L12" s="73"/>
      <c r="M12" s="73"/>
      <c r="N12" s="73"/>
      <c r="O12" s="30"/>
      <c r="P12" s="30"/>
      <c r="Q12" s="30"/>
      <c r="R12" s="30">
        <f t="shared" ref="R12:R13" si="0">SUM(F12:Q12)</f>
        <v>1</v>
      </c>
      <c r="S12" s="57">
        <v>2858.21</v>
      </c>
      <c r="T12" s="58">
        <f>+R12*S12</f>
        <v>2858.21</v>
      </c>
    </row>
    <row r="13" spans="2:25" s="44" customFormat="1" x14ac:dyDescent="0.2">
      <c r="B13" s="30">
        <v>3</v>
      </c>
      <c r="C13" s="30" t="s">
        <v>39</v>
      </c>
      <c r="D13" s="36" t="s">
        <v>113</v>
      </c>
      <c r="E13" s="119" t="s">
        <v>67</v>
      </c>
      <c r="F13" s="73"/>
      <c r="G13" s="73"/>
      <c r="H13" s="73"/>
      <c r="I13" s="30"/>
      <c r="J13" s="30"/>
      <c r="K13" s="30"/>
      <c r="L13" s="73"/>
      <c r="M13" s="73"/>
      <c r="N13" s="73">
        <v>1</v>
      </c>
      <c r="O13" s="30"/>
      <c r="P13" s="30"/>
      <c r="Q13" s="30"/>
      <c r="R13" s="30">
        <f t="shared" si="0"/>
        <v>1</v>
      </c>
      <c r="S13" s="57">
        <v>4872</v>
      </c>
      <c r="T13" s="58">
        <f>+S13*R13</f>
        <v>4872</v>
      </c>
    </row>
    <row r="14" spans="2:25" s="44" customFormat="1" x14ac:dyDescent="0.2">
      <c r="B14" s="30"/>
      <c r="C14" s="30"/>
      <c r="D14" s="36"/>
      <c r="E14" s="33"/>
      <c r="F14" s="73"/>
      <c r="G14" s="73"/>
      <c r="H14" s="73"/>
      <c r="I14" s="30"/>
      <c r="J14" s="30"/>
      <c r="K14" s="30"/>
      <c r="L14" s="73"/>
      <c r="M14" s="73"/>
      <c r="N14" s="73"/>
      <c r="O14" s="30"/>
      <c r="P14" s="30"/>
      <c r="Q14" s="30"/>
      <c r="R14" s="30"/>
      <c r="S14" s="57"/>
      <c r="T14" s="58">
        <f>+S14*R14</f>
        <v>0</v>
      </c>
    </row>
    <row r="15" spans="2:25" s="44" customFormat="1" x14ac:dyDescent="0.2">
      <c r="B15" s="30"/>
      <c r="C15" s="30"/>
      <c r="D15" s="36"/>
      <c r="E15" s="33"/>
      <c r="F15" s="73"/>
      <c r="G15" s="73"/>
      <c r="H15" s="73"/>
      <c r="I15" s="30"/>
      <c r="J15" s="30"/>
      <c r="K15" s="30"/>
      <c r="L15" s="73"/>
      <c r="M15" s="73"/>
      <c r="N15" s="73"/>
      <c r="O15" s="30"/>
      <c r="P15" s="30"/>
      <c r="Q15" s="30"/>
      <c r="R15" s="30"/>
      <c r="S15" s="57"/>
      <c r="T15" s="58">
        <f t="shared" ref="T15:T24" si="1">+S15*R15</f>
        <v>0</v>
      </c>
    </row>
    <row r="16" spans="2:25" s="44" customFormat="1" x14ac:dyDescent="0.2">
      <c r="B16" s="30"/>
      <c r="C16" s="30"/>
      <c r="D16" s="36"/>
      <c r="E16" s="33"/>
      <c r="F16" s="73"/>
      <c r="G16" s="73"/>
      <c r="H16" s="73"/>
      <c r="I16" s="30"/>
      <c r="J16" s="30"/>
      <c r="K16" s="56"/>
      <c r="L16" s="73"/>
      <c r="M16" s="73"/>
      <c r="N16" s="73"/>
      <c r="O16" s="30"/>
      <c r="P16" s="56"/>
      <c r="Q16" s="56"/>
      <c r="R16" s="30"/>
      <c r="S16" s="57"/>
      <c r="T16" s="58">
        <f t="shared" si="1"/>
        <v>0</v>
      </c>
    </row>
    <row r="17" spans="2:20" s="44" customFormat="1" x14ac:dyDescent="0.2">
      <c r="B17" s="30"/>
      <c r="C17" s="30"/>
      <c r="D17" s="36"/>
      <c r="E17" s="33"/>
      <c r="F17" s="73"/>
      <c r="G17" s="73"/>
      <c r="H17" s="73"/>
      <c r="I17" s="30"/>
      <c r="J17" s="30"/>
      <c r="K17" s="56"/>
      <c r="L17" s="73"/>
      <c r="M17" s="73"/>
      <c r="N17" s="73"/>
      <c r="O17" s="30"/>
      <c r="P17" s="56"/>
      <c r="Q17" s="56"/>
      <c r="R17" s="30"/>
      <c r="S17" s="57"/>
      <c r="T17" s="58">
        <f t="shared" si="1"/>
        <v>0</v>
      </c>
    </row>
    <row r="18" spans="2:20" s="44" customFormat="1" x14ac:dyDescent="0.2">
      <c r="B18" s="30"/>
      <c r="C18" s="30"/>
      <c r="D18" s="36"/>
      <c r="E18" s="33"/>
      <c r="F18" s="73"/>
      <c r="G18" s="73"/>
      <c r="H18" s="73"/>
      <c r="I18" s="30"/>
      <c r="J18" s="30"/>
      <c r="K18" s="56"/>
      <c r="L18" s="73"/>
      <c r="M18" s="73"/>
      <c r="N18" s="73"/>
      <c r="O18" s="30"/>
      <c r="P18" s="56"/>
      <c r="Q18" s="56"/>
      <c r="R18" s="30"/>
      <c r="S18" s="57"/>
      <c r="T18" s="58">
        <f t="shared" si="1"/>
        <v>0</v>
      </c>
    </row>
    <row r="19" spans="2:20" s="44" customFormat="1" x14ac:dyDescent="0.2">
      <c r="B19" s="30"/>
      <c r="C19" s="30"/>
      <c r="D19" s="36"/>
      <c r="E19" s="33"/>
      <c r="F19" s="73"/>
      <c r="G19" s="73"/>
      <c r="H19" s="73"/>
      <c r="I19" s="30"/>
      <c r="J19" s="30"/>
      <c r="K19" s="56"/>
      <c r="L19" s="73"/>
      <c r="M19" s="73"/>
      <c r="N19" s="73"/>
      <c r="O19" s="30"/>
      <c r="P19" s="56"/>
      <c r="Q19" s="56"/>
      <c r="R19" s="30"/>
      <c r="S19" s="57"/>
      <c r="T19" s="58">
        <f t="shared" si="1"/>
        <v>0</v>
      </c>
    </row>
    <row r="20" spans="2:20" s="44" customFormat="1" x14ac:dyDescent="0.2">
      <c r="B20" s="30"/>
      <c r="C20" s="30"/>
      <c r="D20" s="36"/>
      <c r="E20" s="33"/>
      <c r="F20" s="73"/>
      <c r="G20" s="73"/>
      <c r="H20" s="73"/>
      <c r="I20" s="30"/>
      <c r="J20" s="30"/>
      <c r="K20" s="56"/>
      <c r="L20" s="73"/>
      <c r="M20" s="73"/>
      <c r="N20" s="73"/>
      <c r="O20" s="30"/>
      <c r="P20" s="56"/>
      <c r="Q20" s="56"/>
      <c r="R20" s="30"/>
      <c r="S20" s="57"/>
      <c r="T20" s="58">
        <f t="shared" si="1"/>
        <v>0</v>
      </c>
    </row>
    <row r="21" spans="2:20" s="44" customFormat="1" x14ac:dyDescent="0.2">
      <c r="B21" s="30"/>
      <c r="C21" s="30"/>
      <c r="D21" s="35"/>
      <c r="E21" s="33"/>
      <c r="F21" s="73"/>
      <c r="G21" s="73"/>
      <c r="H21" s="73"/>
      <c r="I21" s="30"/>
      <c r="J21" s="30"/>
      <c r="K21" s="56"/>
      <c r="L21" s="73"/>
      <c r="M21" s="73"/>
      <c r="N21" s="73"/>
      <c r="O21" s="30"/>
      <c r="P21" s="56"/>
      <c r="Q21" s="56"/>
      <c r="R21" s="30"/>
      <c r="S21" s="57"/>
      <c r="T21" s="58">
        <f t="shared" si="1"/>
        <v>0</v>
      </c>
    </row>
    <row r="22" spans="2:20" s="44" customFormat="1" x14ac:dyDescent="0.2">
      <c r="B22" s="30"/>
      <c r="C22" s="30"/>
      <c r="D22" s="35"/>
      <c r="E22" s="33"/>
      <c r="F22" s="73"/>
      <c r="G22" s="73"/>
      <c r="H22" s="73"/>
      <c r="I22" s="30"/>
      <c r="J22" s="30"/>
      <c r="K22" s="56"/>
      <c r="L22" s="73"/>
      <c r="M22" s="73"/>
      <c r="N22" s="73"/>
      <c r="O22" s="30"/>
      <c r="P22" s="56"/>
      <c r="Q22" s="56"/>
      <c r="R22" s="30"/>
      <c r="S22" s="57"/>
      <c r="T22" s="58">
        <f t="shared" si="1"/>
        <v>0</v>
      </c>
    </row>
    <row r="23" spans="2:20" s="44" customFormat="1" x14ac:dyDescent="0.2">
      <c r="B23" s="30"/>
      <c r="C23" s="30"/>
      <c r="D23" s="35"/>
      <c r="E23" s="33"/>
      <c r="F23" s="73"/>
      <c r="G23" s="73"/>
      <c r="H23" s="73"/>
      <c r="I23" s="30"/>
      <c r="J23" s="30"/>
      <c r="K23" s="56"/>
      <c r="L23" s="73"/>
      <c r="M23" s="73"/>
      <c r="N23" s="73"/>
      <c r="O23" s="30"/>
      <c r="P23" s="56"/>
      <c r="Q23" s="56"/>
      <c r="R23" s="30"/>
      <c r="S23" s="57"/>
      <c r="T23" s="58">
        <f t="shared" si="1"/>
        <v>0</v>
      </c>
    </row>
    <row r="24" spans="2:20" s="44" customFormat="1" x14ac:dyDescent="0.2">
      <c r="B24" s="30"/>
      <c r="C24" s="30"/>
      <c r="D24" s="36"/>
      <c r="E24" s="33"/>
      <c r="F24" s="73"/>
      <c r="G24" s="73"/>
      <c r="H24" s="73"/>
      <c r="I24" s="30"/>
      <c r="J24" s="30"/>
      <c r="K24" s="56"/>
      <c r="L24" s="73"/>
      <c r="M24" s="73"/>
      <c r="N24" s="73"/>
      <c r="O24" s="30"/>
      <c r="P24" s="56"/>
      <c r="Q24" s="56"/>
      <c r="R24" s="30"/>
      <c r="S24" s="57"/>
      <c r="T24" s="58">
        <f t="shared" si="1"/>
        <v>0</v>
      </c>
    </row>
    <row r="25" spans="2:20" x14ac:dyDescent="0.2">
      <c r="B25" s="30"/>
      <c r="C25" s="7"/>
      <c r="D25" s="36"/>
      <c r="E25" s="33"/>
      <c r="F25" s="82"/>
      <c r="G25" s="73"/>
      <c r="H25" s="82"/>
      <c r="I25" s="7"/>
      <c r="J25" s="7"/>
      <c r="K25" s="8"/>
      <c r="L25" s="82"/>
      <c r="M25" s="83"/>
      <c r="N25" s="82"/>
      <c r="O25" s="8"/>
      <c r="P25" s="8"/>
      <c r="Q25" s="8"/>
      <c r="R25" s="7"/>
      <c r="S25" s="9"/>
      <c r="T25" s="34"/>
    </row>
    <row r="26" spans="2:20" ht="13.5" thickBot="1" x14ac:dyDescent="0.25">
      <c r="B26" s="16"/>
      <c r="C26" s="17"/>
      <c r="D26" s="92"/>
      <c r="E26" s="17"/>
      <c r="F26" s="84"/>
      <c r="G26" s="85"/>
      <c r="H26" s="84"/>
      <c r="I26" s="17"/>
      <c r="J26" s="17"/>
      <c r="K26" s="18"/>
      <c r="L26" s="84"/>
      <c r="M26" s="85"/>
      <c r="N26" s="84"/>
      <c r="O26" s="18"/>
      <c r="P26" s="18"/>
      <c r="Q26" s="18"/>
      <c r="R26" s="17"/>
      <c r="S26" s="19"/>
      <c r="T26" s="20"/>
    </row>
    <row r="27" spans="2:20" x14ac:dyDescent="0.2">
      <c r="B27" s="13"/>
      <c r="C27" s="13"/>
      <c r="D27" s="93"/>
      <c r="E27" s="13"/>
      <c r="F27" s="1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1" t="s">
        <v>18</v>
      </c>
      <c r="T27" s="26">
        <f>+SUM(T11:T26)*0.16</f>
        <v>20896.552159999999</v>
      </c>
    </row>
    <row r="28" spans="2:20" x14ac:dyDescent="0.2">
      <c r="B28" s="13"/>
      <c r="C28" s="13"/>
      <c r="D28" s="93"/>
      <c r="E28" s="13"/>
      <c r="F28" s="1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27" t="s">
        <v>17</v>
      </c>
      <c r="T28" s="28">
        <f>SUM(T11:T27)</f>
        <v>151500.00315999999</v>
      </c>
    </row>
    <row r="29" spans="2:20" x14ac:dyDescent="0.2">
      <c r="B29" s="13"/>
      <c r="C29" s="13"/>
      <c r="D29" s="93"/>
      <c r="E29" s="13"/>
      <c r="F29" s="1"/>
      <c r="G29" s="1"/>
      <c r="H29" s="1"/>
      <c r="I29" s="13"/>
      <c r="J29" s="1"/>
      <c r="K29" s="1"/>
      <c r="L29" s="1"/>
      <c r="M29" s="1"/>
      <c r="N29" s="1"/>
      <c r="O29" s="1"/>
      <c r="P29" s="1"/>
      <c r="Q29" s="1"/>
      <c r="R29" s="1"/>
      <c r="S29" s="11"/>
      <c r="T29" s="11"/>
    </row>
    <row r="30" spans="2:20" x14ac:dyDescent="0.2">
      <c r="B30" s="1"/>
      <c r="C30" s="1"/>
      <c r="D30" s="93"/>
      <c r="E30" s="1"/>
      <c r="F30" s="1"/>
      <c r="G30" s="1"/>
      <c r="H30" s="1"/>
      <c r="I30" s="13"/>
      <c r="J30" s="1"/>
      <c r="K30" s="1"/>
      <c r="L30" s="1"/>
      <c r="M30" s="1"/>
      <c r="N30" s="1"/>
      <c r="O30" s="1"/>
      <c r="P30" s="1"/>
      <c r="Q30" s="1"/>
      <c r="R30" s="1"/>
      <c r="S30" s="1"/>
      <c r="T30" s="12"/>
    </row>
    <row r="31" spans="2:20" x14ac:dyDescent="0.2">
      <c r="B31" s="1"/>
      <c r="C31" s="1"/>
      <c r="D31" s="93"/>
      <c r="E31" s="1"/>
      <c r="F31" s="1"/>
      <c r="G31" s="1"/>
      <c r="H31" s="1"/>
      <c r="I31" s="13"/>
      <c r="J31" s="1"/>
      <c r="K31" s="1"/>
      <c r="L31" s="1"/>
      <c r="M31" s="1"/>
      <c r="N31" s="1"/>
      <c r="O31" s="1"/>
      <c r="P31" s="1"/>
      <c r="Q31" s="1"/>
      <c r="R31" s="1"/>
      <c r="S31" s="1"/>
      <c r="T31" s="109"/>
    </row>
    <row r="32" spans="2:20" x14ac:dyDescent="0.2">
      <c r="B32" s="29"/>
      <c r="C32" s="29"/>
      <c r="D32" s="94"/>
      <c r="E32" s="29"/>
      <c r="F32" s="29"/>
      <c r="G32" s="29"/>
      <c r="H32" s="29"/>
      <c r="I32" s="41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</row>
    <row r="33" spans="2:20" x14ac:dyDescent="0.2">
      <c r="B33" s="29"/>
      <c r="C33" s="29"/>
      <c r="D33" s="94"/>
      <c r="E33" s="29"/>
      <c r="F33" s="29"/>
      <c r="G33" s="29"/>
      <c r="H33" s="29"/>
      <c r="I33" s="41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</row>
  </sheetData>
  <mergeCells count="6">
    <mergeCell ref="B4:T4"/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3"/>
  <sheetViews>
    <sheetView zoomScale="115" zoomScaleNormal="115" workbookViewId="0">
      <selection activeCell="B2" sqref="B2:T29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style="90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2.28515625" bestFit="1" customWidth="1"/>
    <col min="20" max="20" width="13.85546875" customWidth="1"/>
  </cols>
  <sheetData>
    <row r="1" spans="2:25" s="2" customFormat="1" x14ac:dyDescent="0.2">
      <c r="C1" s="3"/>
      <c r="D1" s="87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88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45" x14ac:dyDescent="0.2">
      <c r="B8" s="173" t="s">
        <v>19</v>
      </c>
      <c r="C8" s="173"/>
      <c r="D8" s="89" t="s">
        <v>296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91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x14ac:dyDescent="0.2">
      <c r="B11" s="30">
        <v>1</v>
      </c>
      <c r="C11" s="30" t="s">
        <v>39</v>
      </c>
      <c r="D11" s="36" t="s">
        <v>297</v>
      </c>
      <c r="E11" s="33" t="s">
        <v>67</v>
      </c>
      <c r="F11" s="73">
        <v>1</v>
      </c>
      <c r="G11" s="73">
        <v>1</v>
      </c>
      <c r="H11" s="73">
        <v>1</v>
      </c>
      <c r="I11" s="30">
        <v>1</v>
      </c>
      <c r="J11" s="52">
        <v>1</v>
      </c>
      <c r="K11" s="52">
        <v>1</v>
      </c>
      <c r="L11" s="77">
        <v>1</v>
      </c>
      <c r="M11" s="77">
        <v>1</v>
      </c>
      <c r="N11" s="77">
        <v>1</v>
      </c>
      <c r="O11" s="52">
        <v>1</v>
      </c>
      <c r="P11" s="52">
        <v>1</v>
      </c>
      <c r="Q11" s="52">
        <v>1</v>
      </c>
      <c r="R11" s="51">
        <f>SUM(F11:Q11)</f>
        <v>12</v>
      </c>
      <c r="S11" s="54">
        <v>466954.02299999999</v>
      </c>
      <c r="T11" s="55">
        <f>+R11*S11</f>
        <v>5603448.2759999996</v>
      </c>
    </row>
    <row r="12" spans="2:25" s="44" customFormat="1" x14ac:dyDescent="0.2">
      <c r="B12" s="30"/>
      <c r="C12" s="30"/>
      <c r="D12" s="36"/>
      <c r="E12" s="33"/>
      <c r="F12" s="73"/>
      <c r="G12" s="73"/>
      <c r="H12" s="73"/>
      <c r="I12" s="30"/>
      <c r="J12" s="30"/>
      <c r="K12" s="56"/>
      <c r="L12" s="73"/>
      <c r="M12" s="73"/>
      <c r="N12" s="73"/>
      <c r="O12" s="30"/>
      <c r="P12" s="56"/>
      <c r="Q12" s="56"/>
      <c r="R12" s="30"/>
      <c r="S12" s="57"/>
      <c r="T12" s="58"/>
    </row>
    <row r="13" spans="2:25" s="44" customFormat="1" x14ac:dyDescent="0.2">
      <c r="B13" s="30"/>
      <c r="C13" s="30"/>
      <c r="D13" s="36"/>
      <c r="E13" s="33"/>
      <c r="F13" s="73"/>
      <c r="G13" s="73"/>
      <c r="H13" s="73"/>
      <c r="I13" s="30"/>
      <c r="J13" s="30"/>
      <c r="K13" s="56"/>
      <c r="L13" s="73"/>
      <c r="M13" s="73"/>
      <c r="N13" s="73"/>
      <c r="O13" s="30"/>
      <c r="P13" s="56"/>
      <c r="Q13" s="56"/>
      <c r="R13" s="30"/>
      <c r="S13" s="57"/>
      <c r="T13" s="58"/>
    </row>
    <row r="14" spans="2:25" s="44" customFormat="1" x14ac:dyDescent="0.2">
      <c r="B14" s="30"/>
      <c r="C14" s="30"/>
      <c r="D14" s="36"/>
      <c r="E14" s="33"/>
      <c r="F14" s="73"/>
      <c r="G14" s="73"/>
      <c r="H14" s="73"/>
      <c r="I14" s="30"/>
      <c r="J14" s="30"/>
      <c r="K14" s="56"/>
      <c r="L14" s="73"/>
      <c r="M14" s="73"/>
      <c r="N14" s="73"/>
      <c r="O14" s="30"/>
      <c r="P14" s="56"/>
      <c r="Q14" s="56"/>
      <c r="R14" s="30"/>
      <c r="S14" s="57"/>
      <c r="T14" s="58">
        <f>+S14*R14</f>
        <v>0</v>
      </c>
    </row>
    <row r="15" spans="2:25" s="44" customFormat="1" x14ac:dyDescent="0.2">
      <c r="B15" s="30"/>
      <c r="C15" s="30"/>
      <c r="D15" s="36"/>
      <c r="E15" s="33"/>
      <c r="F15" s="73"/>
      <c r="G15" s="73"/>
      <c r="H15" s="73"/>
      <c r="I15" s="30"/>
      <c r="J15" s="30"/>
      <c r="K15" s="56"/>
      <c r="L15" s="73"/>
      <c r="M15" s="73"/>
      <c r="N15" s="73"/>
      <c r="O15" s="30"/>
      <c r="P15" s="56"/>
      <c r="Q15" s="56"/>
      <c r="R15" s="30"/>
      <c r="S15" s="57"/>
      <c r="T15" s="58">
        <f t="shared" ref="T15:T24" si="0">+S15*R15</f>
        <v>0</v>
      </c>
    </row>
    <row r="16" spans="2:25" s="44" customFormat="1" x14ac:dyDescent="0.2">
      <c r="B16" s="30"/>
      <c r="C16" s="30"/>
      <c r="D16" s="36"/>
      <c r="E16" s="33"/>
      <c r="F16" s="73"/>
      <c r="G16" s="73"/>
      <c r="H16" s="73"/>
      <c r="I16" s="30"/>
      <c r="J16" s="30"/>
      <c r="K16" s="56"/>
      <c r="L16" s="73"/>
      <c r="M16" s="73"/>
      <c r="N16" s="73"/>
      <c r="O16" s="30"/>
      <c r="P16" s="56"/>
      <c r="Q16" s="56"/>
      <c r="R16" s="30"/>
      <c r="S16" s="57"/>
      <c r="T16" s="58">
        <f t="shared" si="0"/>
        <v>0</v>
      </c>
    </row>
    <row r="17" spans="2:20" s="44" customFormat="1" x14ac:dyDescent="0.2">
      <c r="B17" s="30"/>
      <c r="C17" s="30"/>
      <c r="D17" s="36"/>
      <c r="E17" s="33"/>
      <c r="F17" s="73"/>
      <c r="G17" s="73"/>
      <c r="H17" s="73"/>
      <c r="I17" s="30"/>
      <c r="J17" s="30"/>
      <c r="K17" s="56"/>
      <c r="L17" s="73"/>
      <c r="M17" s="73"/>
      <c r="N17" s="73"/>
      <c r="O17" s="30"/>
      <c r="P17" s="56"/>
      <c r="Q17" s="56"/>
      <c r="R17" s="30"/>
      <c r="S17" s="57"/>
      <c r="T17" s="58">
        <f t="shared" si="0"/>
        <v>0</v>
      </c>
    </row>
    <row r="18" spans="2:20" s="44" customFormat="1" x14ac:dyDescent="0.2">
      <c r="B18" s="30"/>
      <c r="C18" s="30"/>
      <c r="D18" s="36"/>
      <c r="E18" s="33"/>
      <c r="F18" s="73"/>
      <c r="G18" s="73"/>
      <c r="H18" s="73"/>
      <c r="I18" s="30"/>
      <c r="J18" s="30"/>
      <c r="K18" s="56"/>
      <c r="L18" s="73"/>
      <c r="M18" s="73"/>
      <c r="N18" s="73"/>
      <c r="O18" s="30"/>
      <c r="P18" s="56"/>
      <c r="Q18" s="56"/>
      <c r="R18" s="30"/>
      <c r="S18" s="57"/>
      <c r="T18" s="58">
        <f t="shared" si="0"/>
        <v>0</v>
      </c>
    </row>
    <row r="19" spans="2:20" s="44" customFormat="1" x14ac:dyDescent="0.2">
      <c r="B19" s="30"/>
      <c r="C19" s="30"/>
      <c r="D19" s="36"/>
      <c r="E19" s="33"/>
      <c r="F19" s="73"/>
      <c r="G19" s="73"/>
      <c r="H19" s="73"/>
      <c r="I19" s="30"/>
      <c r="J19" s="30"/>
      <c r="K19" s="56"/>
      <c r="L19" s="73"/>
      <c r="M19" s="73"/>
      <c r="N19" s="73"/>
      <c r="O19" s="30"/>
      <c r="P19" s="56"/>
      <c r="Q19" s="56"/>
      <c r="R19" s="30"/>
      <c r="S19" s="57"/>
      <c r="T19" s="58">
        <f t="shared" si="0"/>
        <v>0</v>
      </c>
    </row>
    <row r="20" spans="2:20" s="44" customFormat="1" x14ac:dyDescent="0.2">
      <c r="B20" s="30"/>
      <c r="C20" s="30"/>
      <c r="D20" s="36"/>
      <c r="E20" s="33"/>
      <c r="F20" s="73"/>
      <c r="G20" s="73"/>
      <c r="H20" s="73"/>
      <c r="I20" s="30"/>
      <c r="J20" s="30"/>
      <c r="K20" s="56"/>
      <c r="L20" s="73"/>
      <c r="M20" s="73"/>
      <c r="N20" s="73"/>
      <c r="O20" s="30"/>
      <c r="P20" s="56"/>
      <c r="Q20" s="56"/>
      <c r="R20" s="30"/>
      <c r="S20" s="57"/>
      <c r="T20" s="58">
        <f t="shared" si="0"/>
        <v>0</v>
      </c>
    </row>
    <row r="21" spans="2:20" s="44" customFormat="1" x14ac:dyDescent="0.2">
      <c r="B21" s="30"/>
      <c r="C21" s="30"/>
      <c r="D21" s="35"/>
      <c r="E21" s="33"/>
      <c r="F21" s="73"/>
      <c r="G21" s="73"/>
      <c r="H21" s="73"/>
      <c r="I21" s="30"/>
      <c r="J21" s="30"/>
      <c r="K21" s="56"/>
      <c r="L21" s="73"/>
      <c r="M21" s="73"/>
      <c r="N21" s="73"/>
      <c r="O21" s="30"/>
      <c r="P21" s="56"/>
      <c r="Q21" s="56"/>
      <c r="R21" s="30"/>
      <c r="S21" s="57"/>
      <c r="T21" s="58">
        <f t="shared" si="0"/>
        <v>0</v>
      </c>
    </row>
    <row r="22" spans="2:20" s="44" customFormat="1" x14ac:dyDescent="0.2">
      <c r="B22" s="30"/>
      <c r="C22" s="30"/>
      <c r="D22" s="35"/>
      <c r="E22" s="33"/>
      <c r="F22" s="73"/>
      <c r="G22" s="73"/>
      <c r="H22" s="73"/>
      <c r="I22" s="30"/>
      <c r="J22" s="30"/>
      <c r="K22" s="56"/>
      <c r="L22" s="73"/>
      <c r="M22" s="73"/>
      <c r="N22" s="73"/>
      <c r="O22" s="30"/>
      <c r="P22" s="56"/>
      <c r="Q22" s="56"/>
      <c r="R22" s="30"/>
      <c r="S22" s="57"/>
      <c r="T22" s="58">
        <f t="shared" si="0"/>
        <v>0</v>
      </c>
    </row>
    <row r="23" spans="2:20" s="44" customFormat="1" x14ac:dyDescent="0.2">
      <c r="B23" s="30"/>
      <c r="C23" s="30"/>
      <c r="D23" s="35"/>
      <c r="E23" s="33"/>
      <c r="F23" s="73"/>
      <c r="G23" s="73"/>
      <c r="H23" s="73"/>
      <c r="I23" s="30"/>
      <c r="J23" s="30"/>
      <c r="K23" s="56"/>
      <c r="L23" s="73"/>
      <c r="M23" s="73"/>
      <c r="N23" s="73"/>
      <c r="O23" s="30"/>
      <c r="P23" s="56"/>
      <c r="Q23" s="56"/>
      <c r="R23" s="30"/>
      <c r="S23" s="57"/>
      <c r="T23" s="58">
        <f t="shared" si="0"/>
        <v>0</v>
      </c>
    </row>
    <row r="24" spans="2:20" s="44" customFormat="1" x14ac:dyDescent="0.2">
      <c r="B24" s="30"/>
      <c r="C24" s="30"/>
      <c r="D24" s="36"/>
      <c r="E24" s="33"/>
      <c r="F24" s="73"/>
      <c r="G24" s="73"/>
      <c r="H24" s="73"/>
      <c r="I24" s="30"/>
      <c r="J24" s="30"/>
      <c r="K24" s="56"/>
      <c r="L24" s="73"/>
      <c r="M24" s="73"/>
      <c r="N24" s="73"/>
      <c r="O24" s="30"/>
      <c r="P24" s="56"/>
      <c r="Q24" s="56"/>
      <c r="R24" s="30"/>
      <c r="S24" s="57"/>
      <c r="T24" s="58">
        <f t="shared" si="0"/>
        <v>0</v>
      </c>
    </row>
    <row r="25" spans="2:20" x14ac:dyDescent="0.2">
      <c r="B25" s="30"/>
      <c r="C25" s="7"/>
      <c r="D25" s="36"/>
      <c r="E25" s="33"/>
      <c r="F25" s="82"/>
      <c r="G25" s="73"/>
      <c r="H25" s="82"/>
      <c r="I25" s="7"/>
      <c r="J25" s="7"/>
      <c r="K25" s="8"/>
      <c r="L25" s="82"/>
      <c r="M25" s="83"/>
      <c r="N25" s="82"/>
      <c r="O25" s="8"/>
      <c r="P25" s="8"/>
      <c r="Q25" s="8"/>
      <c r="R25" s="7"/>
      <c r="S25" s="9"/>
      <c r="T25" s="34"/>
    </row>
    <row r="26" spans="2:20" ht="13.5" thickBot="1" x14ac:dyDescent="0.25">
      <c r="B26" s="16"/>
      <c r="C26" s="17"/>
      <c r="D26" s="92"/>
      <c r="E26" s="17"/>
      <c r="F26" s="84"/>
      <c r="G26" s="85"/>
      <c r="H26" s="84"/>
      <c r="I26" s="17"/>
      <c r="J26" s="17"/>
      <c r="K26" s="18"/>
      <c r="L26" s="84"/>
      <c r="M26" s="85"/>
      <c r="N26" s="84"/>
      <c r="O26" s="18"/>
      <c r="P26" s="18"/>
      <c r="Q26" s="18"/>
      <c r="R26" s="17"/>
      <c r="S26" s="19"/>
      <c r="T26" s="20"/>
    </row>
    <row r="27" spans="2:20" x14ac:dyDescent="0.2">
      <c r="B27" s="13"/>
      <c r="C27" s="13"/>
      <c r="D27" s="93"/>
      <c r="E27" s="13"/>
      <c r="F27" s="1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1" t="s">
        <v>18</v>
      </c>
      <c r="T27" s="26">
        <f>+SUM(T11:T26)*0.16</f>
        <v>896551.72415999998</v>
      </c>
    </row>
    <row r="28" spans="2:20" x14ac:dyDescent="0.2">
      <c r="B28" s="13"/>
      <c r="C28" s="13"/>
      <c r="D28" s="93"/>
      <c r="E28" s="13"/>
      <c r="F28" s="1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27" t="s">
        <v>17</v>
      </c>
      <c r="T28" s="28">
        <f>SUM(T11:T27)</f>
        <v>6500000.0001599994</v>
      </c>
    </row>
    <row r="29" spans="2:20" x14ac:dyDescent="0.2">
      <c r="B29" s="13"/>
      <c r="C29" s="13"/>
      <c r="D29" s="93"/>
      <c r="E29" s="13"/>
      <c r="F29" s="1"/>
      <c r="G29" s="1"/>
      <c r="H29" s="1"/>
      <c r="I29" s="13"/>
      <c r="J29" s="1"/>
      <c r="K29" s="1"/>
      <c r="L29" s="1"/>
      <c r="M29" s="1"/>
      <c r="N29" s="1"/>
      <c r="O29" s="1"/>
      <c r="P29" s="1"/>
      <c r="Q29" s="1"/>
      <c r="R29" s="1"/>
      <c r="S29" s="11"/>
      <c r="T29" s="11"/>
    </row>
    <row r="30" spans="2:20" x14ac:dyDescent="0.2">
      <c r="B30" s="1"/>
      <c r="C30" s="1"/>
      <c r="D30" s="93"/>
      <c r="E30" s="1"/>
      <c r="F30" s="1"/>
      <c r="G30" s="1"/>
      <c r="H30" s="1"/>
      <c r="I30" s="13"/>
      <c r="J30" s="1"/>
      <c r="K30" s="1"/>
      <c r="L30" s="1"/>
      <c r="M30" s="1"/>
      <c r="N30" s="1"/>
      <c r="O30" s="1"/>
      <c r="P30" s="1"/>
      <c r="Q30" s="1"/>
      <c r="R30" s="1"/>
      <c r="S30" s="1"/>
      <c r="T30" s="12"/>
    </row>
    <row r="31" spans="2:20" x14ac:dyDescent="0.2">
      <c r="B31" s="1"/>
      <c r="C31" s="1"/>
      <c r="D31" s="93"/>
      <c r="E31" s="1"/>
      <c r="F31" s="1"/>
      <c r="G31" s="1"/>
      <c r="H31" s="1"/>
      <c r="I31" s="13"/>
      <c r="J31" s="1"/>
      <c r="K31" s="1"/>
      <c r="L31" s="1"/>
      <c r="M31" s="1"/>
      <c r="N31" s="1"/>
      <c r="O31" s="1"/>
      <c r="P31" s="1"/>
      <c r="Q31" s="1"/>
      <c r="R31" s="1"/>
      <c r="S31" s="1"/>
      <c r="T31" s="109"/>
    </row>
    <row r="32" spans="2:20" x14ac:dyDescent="0.2">
      <c r="B32" s="29"/>
      <c r="C32" s="29"/>
      <c r="D32" s="94"/>
      <c r="E32" s="29"/>
      <c r="F32" s="29"/>
      <c r="G32" s="29"/>
      <c r="H32" s="29"/>
      <c r="I32" s="41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</row>
    <row r="33" spans="2:20" x14ac:dyDescent="0.2">
      <c r="B33" s="29"/>
      <c r="C33" s="29"/>
      <c r="D33" s="94"/>
      <c r="E33" s="29"/>
      <c r="F33" s="29"/>
      <c r="G33" s="29"/>
      <c r="H33" s="29"/>
      <c r="I33" s="41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3"/>
  <sheetViews>
    <sheetView topLeftCell="B1" zoomScale="115" zoomScaleNormal="115" workbookViewId="0">
      <selection activeCell="B1" sqref="B1:T29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style="90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2.28515625" bestFit="1" customWidth="1"/>
    <col min="20" max="20" width="13.85546875" customWidth="1"/>
  </cols>
  <sheetData>
    <row r="1" spans="2:25" s="2" customFormat="1" x14ac:dyDescent="0.2">
      <c r="C1" s="3"/>
      <c r="D1" s="87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ht="11.25" x14ac:dyDescent="0.2">
      <c r="C2" s="3"/>
      <c r="D2" s="13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24.75" customHeight="1" x14ac:dyDescent="0.2">
      <c r="C3" s="3"/>
      <c r="D3" s="13"/>
      <c r="E3" s="13"/>
      <c r="F3" s="13"/>
      <c r="G3" s="13"/>
      <c r="H3" s="13"/>
      <c r="I3" s="4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1.75" customHeight="1" x14ac:dyDescent="0.25">
      <c r="B4" s="171" t="s">
        <v>133</v>
      </c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6"/>
      <c r="V4" s="6"/>
      <c r="W4" s="6"/>
      <c r="X4" s="6"/>
      <c r="Y4" s="6"/>
    </row>
    <row r="5" spans="2:25" s="2" customFormat="1" ht="15" x14ac:dyDescent="0.25">
      <c r="B5" s="171" t="s">
        <v>21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134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11.25" x14ac:dyDescent="0.2">
      <c r="B8" s="173" t="s">
        <v>19</v>
      </c>
      <c r="C8" s="173"/>
      <c r="D8" s="89" t="s">
        <v>65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91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x14ac:dyDescent="0.2">
      <c r="B11" s="30">
        <v>1</v>
      </c>
      <c r="C11" s="30" t="s">
        <v>39</v>
      </c>
      <c r="D11" s="36" t="s">
        <v>88</v>
      </c>
      <c r="E11" s="119" t="s">
        <v>67</v>
      </c>
      <c r="F11" s="73">
        <v>1</v>
      </c>
      <c r="G11" s="73">
        <v>1</v>
      </c>
      <c r="H11" s="73">
        <v>3</v>
      </c>
      <c r="I11" s="30">
        <v>1</v>
      </c>
      <c r="J11" s="52">
        <v>1</v>
      </c>
      <c r="K11" s="52">
        <v>3</v>
      </c>
      <c r="L11" s="77">
        <v>1</v>
      </c>
      <c r="M11" s="77">
        <v>1</v>
      </c>
      <c r="N11" s="77">
        <v>3</v>
      </c>
      <c r="O11" s="52">
        <v>1</v>
      </c>
      <c r="P11" s="52">
        <v>3</v>
      </c>
      <c r="Q11" s="52">
        <v>1</v>
      </c>
      <c r="R11" s="51">
        <f>SUM(F11:Q11)</f>
        <v>20</v>
      </c>
      <c r="S11" s="54">
        <v>5603.4482799999996</v>
      </c>
      <c r="T11" s="55">
        <f>+R11*S11</f>
        <v>112068.9656</v>
      </c>
    </row>
    <row r="12" spans="2:25" s="44" customFormat="1" x14ac:dyDescent="0.2">
      <c r="B12" s="30"/>
      <c r="C12" s="30"/>
      <c r="D12" s="36"/>
      <c r="E12" s="33"/>
      <c r="F12" s="73"/>
      <c r="G12" s="73"/>
      <c r="H12" s="73"/>
      <c r="I12" s="30"/>
      <c r="J12" s="30"/>
      <c r="K12" s="56"/>
      <c r="L12" s="73"/>
      <c r="M12" s="73"/>
      <c r="N12" s="73"/>
      <c r="O12" s="30"/>
      <c r="P12" s="56"/>
      <c r="Q12" s="56"/>
      <c r="R12" s="30"/>
      <c r="S12" s="57"/>
      <c r="T12" s="58"/>
    </row>
    <row r="13" spans="2:25" s="44" customFormat="1" x14ac:dyDescent="0.2">
      <c r="B13" s="30"/>
      <c r="C13" s="30"/>
      <c r="D13" s="36"/>
      <c r="E13" s="33"/>
      <c r="F13" s="73"/>
      <c r="G13" s="73"/>
      <c r="H13" s="73"/>
      <c r="I13" s="30"/>
      <c r="J13" s="30"/>
      <c r="K13" s="56"/>
      <c r="L13" s="73"/>
      <c r="M13" s="73"/>
      <c r="N13" s="73"/>
      <c r="O13" s="30"/>
      <c r="P13" s="56"/>
      <c r="Q13" s="56"/>
      <c r="R13" s="30"/>
      <c r="S13" s="57"/>
      <c r="T13" s="58"/>
    </row>
    <row r="14" spans="2:25" s="44" customFormat="1" x14ac:dyDescent="0.2">
      <c r="B14" s="30"/>
      <c r="C14" s="30"/>
      <c r="D14" s="36"/>
      <c r="E14" s="33"/>
      <c r="F14" s="73"/>
      <c r="G14" s="73"/>
      <c r="H14" s="73"/>
      <c r="I14" s="30"/>
      <c r="J14" s="30"/>
      <c r="K14" s="56"/>
      <c r="L14" s="73"/>
      <c r="M14" s="73"/>
      <c r="N14" s="73"/>
      <c r="O14" s="30"/>
      <c r="P14" s="56"/>
      <c r="Q14" s="56"/>
      <c r="R14" s="30"/>
      <c r="S14" s="57"/>
      <c r="T14" s="58"/>
    </row>
    <row r="15" spans="2:25" s="44" customFormat="1" x14ac:dyDescent="0.2">
      <c r="B15" s="30"/>
      <c r="C15" s="30"/>
      <c r="D15" s="36"/>
      <c r="E15" s="33"/>
      <c r="F15" s="73"/>
      <c r="G15" s="73"/>
      <c r="H15" s="73"/>
      <c r="I15" s="30"/>
      <c r="J15" s="30"/>
      <c r="K15" s="56"/>
      <c r="L15" s="73"/>
      <c r="M15" s="73"/>
      <c r="N15" s="73"/>
      <c r="O15" s="30"/>
      <c r="P15" s="56"/>
      <c r="Q15" s="56"/>
      <c r="R15" s="30"/>
      <c r="S15" s="57"/>
      <c r="T15" s="58"/>
    </row>
    <row r="16" spans="2:25" s="44" customFormat="1" x14ac:dyDescent="0.2">
      <c r="B16" s="30"/>
      <c r="C16" s="30"/>
      <c r="D16" s="36"/>
      <c r="E16" s="33"/>
      <c r="F16" s="73"/>
      <c r="G16" s="73"/>
      <c r="H16" s="73"/>
      <c r="I16" s="30"/>
      <c r="J16" s="30"/>
      <c r="K16" s="56"/>
      <c r="L16" s="73"/>
      <c r="M16" s="73"/>
      <c r="N16" s="73"/>
      <c r="O16" s="30"/>
      <c r="P16" s="56"/>
      <c r="Q16" s="56"/>
      <c r="R16" s="30"/>
      <c r="S16" s="57"/>
      <c r="T16" s="58"/>
    </row>
    <row r="17" spans="2:20" s="44" customFormat="1" x14ac:dyDescent="0.2">
      <c r="B17" s="30"/>
      <c r="C17" s="30"/>
      <c r="D17" s="36"/>
      <c r="E17" s="33"/>
      <c r="F17" s="73"/>
      <c r="G17" s="73"/>
      <c r="H17" s="73"/>
      <c r="I17" s="30"/>
      <c r="J17" s="30"/>
      <c r="K17" s="56"/>
      <c r="L17" s="73"/>
      <c r="M17" s="73"/>
      <c r="N17" s="73"/>
      <c r="O17" s="30"/>
      <c r="P17" s="56"/>
      <c r="Q17" s="56"/>
      <c r="R17" s="30"/>
      <c r="S17" s="57"/>
      <c r="T17" s="58"/>
    </row>
    <row r="18" spans="2:20" s="44" customFormat="1" x14ac:dyDescent="0.2">
      <c r="B18" s="30"/>
      <c r="C18" s="30"/>
      <c r="D18" s="36"/>
      <c r="E18" s="33"/>
      <c r="F18" s="73"/>
      <c r="G18" s="73"/>
      <c r="H18" s="73"/>
      <c r="I18" s="30"/>
      <c r="J18" s="30"/>
      <c r="K18" s="56"/>
      <c r="L18" s="73"/>
      <c r="M18" s="73"/>
      <c r="N18" s="73"/>
      <c r="O18" s="30"/>
      <c r="P18" s="56"/>
      <c r="Q18" s="56"/>
      <c r="R18" s="30"/>
      <c r="S18" s="57"/>
      <c r="T18" s="58"/>
    </row>
    <row r="19" spans="2:20" s="44" customFormat="1" x14ac:dyDescent="0.2">
      <c r="B19" s="30"/>
      <c r="C19" s="30"/>
      <c r="D19" s="36"/>
      <c r="E19" s="33"/>
      <c r="F19" s="73"/>
      <c r="G19" s="73"/>
      <c r="H19" s="73"/>
      <c r="I19" s="30"/>
      <c r="J19" s="30"/>
      <c r="K19" s="56"/>
      <c r="L19" s="73"/>
      <c r="M19" s="73"/>
      <c r="N19" s="73"/>
      <c r="O19" s="30"/>
      <c r="P19" s="56"/>
      <c r="Q19" s="56"/>
      <c r="R19" s="30"/>
      <c r="S19" s="57"/>
      <c r="T19" s="58"/>
    </row>
    <row r="20" spans="2:20" s="44" customFormat="1" x14ac:dyDescent="0.2">
      <c r="B20" s="30"/>
      <c r="C20" s="30"/>
      <c r="D20" s="36"/>
      <c r="E20" s="33"/>
      <c r="F20" s="73"/>
      <c r="G20" s="73"/>
      <c r="H20" s="73"/>
      <c r="I20" s="30"/>
      <c r="J20" s="30"/>
      <c r="K20" s="56"/>
      <c r="L20" s="73"/>
      <c r="M20" s="73"/>
      <c r="N20" s="73"/>
      <c r="O20" s="30"/>
      <c r="P20" s="56"/>
      <c r="Q20" s="56"/>
      <c r="R20" s="30"/>
      <c r="S20" s="57"/>
      <c r="T20" s="58"/>
    </row>
    <row r="21" spans="2:20" s="44" customFormat="1" x14ac:dyDescent="0.2">
      <c r="B21" s="30"/>
      <c r="C21" s="30"/>
      <c r="D21" s="35"/>
      <c r="E21" s="33"/>
      <c r="F21" s="73"/>
      <c r="G21" s="73"/>
      <c r="H21" s="73"/>
      <c r="I21" s="30"/>
      <c r="J21" s="30"/>
      <c r="K21" s="56"/>
      <c r="L21" s="73"/>
      <c r="M21" s="73"/>
      <c r="N21" s="73"/>
      <c r="O21" s="30"/>
      <c r="P21" s="56"/>
      <c r="Q21" s="56"/>
      <c r="R21" s="30"/>
      <c r="S21" s="57"/>
      <c r="T21" s="58"/>
    </row>
    <row r="22" spans="2:20" s="44" customFormat="1" x14ac:dyDescent="0.2">
      <c r="B22" s="30"/>
      <c r="C22" s="30"/>
      <c r="D22" s="35"/>
      <c r="E22" s="33"/>
      <c r="F22" s="73"/>
      <c r="G22" s="73"/>
      <c r="H22" s="73"/>
      <c r="I22" s="30"/>
      <c r="J22" s="30"/>
      <c r="K22" s="56"/>
      <c r="L22" s="73"/>
      <c r="M22" s="73"/>
      <c r="N22" s="73"/>
      <c r="O22" s="30"/>
      <c r="P22" s="56"/>
      <c r="Q22" s="56"/>
      <c r="R22" s="30"/>
      <c r="S22" s="57"/>
      <c r="T22" s="58"/>
    </row>
    <row r="23" spans="2:20" s="44" customFormat="1" x14ac:dyDescent="0.2">
      <c r="B23" s="30"/>
      <c r="C23" s="30"/>
      <c r="D23" s="35"/>
      <c r="E23" s="33"/>
      <c r="F23" s="73"/>
      <c r="G23" s="73"/>
      <c r="H23" s="73"/>
      <c r="I23" s="30"/>
      <c r="J23" s="30"/>
      <c r="K23" s="56"/>
      <c r="L23" s="73"/>
      <c r="M23" s="73"/>
      <c r="N23" s="73"/>
      <c r="O23" s="30"/>
      <c r="P23" s="56"/>
      <c r="Q23" s="56"/>
      <c r="R23" s="30"/>
      <c r="S23" s="57"/>
      <c r="T23" s="58"/>
    </row>
    <row r="24" spans="2:20" s="44" customFormat="1" x14ac:dyDescent="0.2">
      <c r="B24" s="30"/>
      <c r="C24" s="30"/>
      <c r="D24" s="36"/>
      <c r="E24" s="33"/>
      <c r="F24" s="73"/>
      <c r="G24" s="73"/>
      <c r="H24" s="73"/>
      <c r="I24" s="30"/>
      <c r="J24" s="30"/>
      <c r="K24" s="56"/>
      <c r="L24" s="73"/>
      <c r="M24" s="73"/>
      <c r="N24" s="73"/>
      <c r="O24" s="30"/>
      <c r="P24" s="56"/>
      <c r="Q24" s="56"/>
      <c r="R24" s="30"/>
      <c r="S24" s="57"/>
      <c r="T24" s="58"/>
    </row>
    <row r="25" spans="2:20" x14ac:dyDescent="0.2">
      <c r="B25" s="30"/>
      <c r="C25" s="7"/>
      <c r="D25" s="36"/>
      <c r="E25" s="33"/>
      <c r="F25" s="82"/>
      <c r="G25" s="73"/>
      <c r="H25" s="82"/>
      <c r="I25" s="7"/>
      <c r="J25" s="7"/>
      <c r="K25" s="8"/>
      <c r="L25" s="82"/>
      <c r="M25" s="83"/>
      <c r="N25" s="82"/>
      <c r="O25" s="8"/>
      <c r="P25" s="8"/>
      <c r="Q25" s="8"/>
      <c r="R25" s="7"/>
      <c r="S25" s="9"/>
      <c r="T25" s="34"/>
    </row>
    <row r="26" spans="2:20" ht="13.5" thickBot="1" x14ac:dyDescent="0.25">
      <c r="B26" s="16"/>
      <c r="C26" s="17"/>
      <c r="D26" s="92"/>
      <c r="E26" s="17"/>
      <c r="F26" s="84"/>
      <c r="G26" s="85"/>
      <c r="H26" s="84"/>
      <c r="I26" s="17"/>
      <c r="J26" s="17"/>
      <c r="K26" s="18"/>
      <c r="L26" s="84"/>
      <c r="M26" s="85"/>
      <c r="N26" s="84"/>
      <c r="O26" s="18"/>
      <c r="P26" s="18"/>
      <c r="Q26" s="18"/>
      <c r="R26" s="17"/>
      <c r="S26" s="19"/>
      <c r="T26" s="20"/>
    </row>
    <row r="27" spans="2:20" x14ac:dyDescent="0.2">
      <c r="B27" s="13"/>
      <c r="C27" s="13"/>
      <c r="D27" s="93"/>
      <c r="E27" s="13"/>
      <c r="F27" s="1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1" t="s">
        <v>18</v>
      </c>
      <c r="T27" s="26">
        <f>+SUM(T11:T26)*0.16</f>
        <v>17931.034496</v>
      </c>
    </row>
    <row r="28" spans="2:20" x14ac:dyDescent="0.2">
      <c r="B28" s="13"/>
      <c r="C28" s="13"/>
      <c r="D28" s="93"/>
      <c r="E28" s="13"/>
      <c r="F28" s="1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27" t="s">
        <v>17</v>
      </c>
      <c r="T28" s="28">
        <f>SUM(T11:T27)</f>
        <v>130000.000096</v>
      </c>
    </row>
    <row r="29" spans="2:20" x14ac:dyDescent="0.2">
      <c r="B29" s="13"/>
      <c r="C29" s="13"/>
      <c r="D29" s="93"/>
      <c r="E29" s="13"/>
      <c r="F29" s="1"/>
      <c r="G29" s="1"/>
      <c r="H29" s="1"/>
      <c r="I29" s="13"/>
      <c r="J29" s="1"/>
      <c r="K29" s="1"/>
      <c r="L29" s="1"/>
      <c r="M29" s="1"/>
      <c r="N29" s="1"/>
      <c r="O29" s="1"/>
      <c r="P29" s="1"/>
      <c r="Q29" s="1"/>
      <c r="R29" s="1"/>
      <c r="S29" s="11"/>
      <c r="T29" s="11"/>
    </row>
    <row r="30" spans="2:20" x14ac:dyDescent="0.2">
      <c r="B30" s="1"/>
      <c r="C30" s="1"/>
      <c r="D30" s="93"/>
      <c r="E30" s="1"/>
      <c r="F30" s="1"/>
      <c r="G30" s="1"/>
      <c r="H30" s="1"/>
      <c r="I30" s="13"/>
      <c r="J30" s="1"/>
      <c r="K30" s="1"/>
      <c r="L30" s="1"/>
      <c r="M30" s="1"/>
      <c r="N30" s="1"/>
      <c r="O30" s="1"/>
      <c r="P30" s="1"/>
      <c r="Q30" s="1"/>
      <c r="R30" s="1"/>
      <c r="S30" s="1"/>
      <c r="T30" s="12"/>
    </row>
    <row r="31" spans="2:20" x14ac:dyDescent="0.2">
      <c r="B31" s="1"/>
      <c r="C31" s="1"/>
      <c r="D31" s="93"/>
      <c r="E31" s="1"/>
      <c r="F31" s="1"/>
      <c r="G31" s="1"/>
      <c r="H31" s="1"/>
      <c r="I31" s="13"/>
      <c r="J31" s="1"/>
      <c r="K31" s="1"/>
      <c r="L31" s="1"/>
      <c r="M31" s="1"/>
      <c r="N31" s="1"/>
      <c r="O31" s="1"/>
      <c r="P31" s="1"/>
      <c r="Q31" s="1"/>
      <c r="R31" s="1"/>
      <c r="S31" s="1"/>
      <c r="T31" s="109"/>
    </row>
    <row r="32" spans="2:20" x14ac:dyDescent="0.2">
      <c r="B32" s="29"/>
      <c r="C32" s="29"/>
      <c r="D32" s="94"/>
      <c r="E32" s="29"/>
      <c r="F32" s="29"/>
      <c r="G32" s="29"/>
      <c r="H32" s="29"/>
      <c r="I32" s="41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</row>
    <row r="33" spans="2:20" x14ac:dyDescent="0.2">
      <c r="B33" s="29"/>
      <c r="C33" s="29"/>
      <c r="D33" s="94"/>
      <c r="E33" s="29"/>
      <c r="F33" s="29"/>
      <c r="G33" s="29"/>
      <c r="H33" s="29"/>
      <c r="I33" s="41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</row>
  </sheetData>
  <mergeCells count="6">
    <mergeCell ref="B4:T4"/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3"/>
  <sheetViews>
    <sheetView topLeftCell="B1" zoomScale="115" zoomScaleNormal="115" workbookViewId="0">
      <selection activeCell="B1" sqref="B1:T29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style="90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2.28515625" bestFit="1" customWidth="1"/>
    <col min="20" max="20" width="13.85546875" customWidth="1"/>
  </cols>
  <sheetData>
    <row r="1" spans="2:25" s="2" customFormat="1" x14ac:dyDescent="0.2">
      <c r="C1" s="3"/>
      <c r="D1" s="87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ht="11.25" x14ac:dyDescent="0.2">
      <c r="C2" s="3"/>
      <c r="D2" s="13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24.75" customHeight="1" x14ac:dyDescent="0.2">
      <c r="C3" s="3"/>
      <c r="D3" s="13"/>
      <c r="E3" s="13"/>
      <c r="F3" s="13"/>
      <c r="G3" s="13"/>
      <c r="H3" s="13"/>
      <c r="I3" s="4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1.75" customHeight="1" x14ac:dyDescent="0.25">
      <c r="B4" s="171" t="s">
        <v>133</v>
      </c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6"/>
      <c r="V4" s="6"/>
      <c r="W4" s="6"/>
      <c r="X4" s="6"/>
      <c r="Y4" s="6"/>
    </row>
    <row r="5" spans="2:25" s="2" customFormat="1" ht="15" x14ac:dyDescent="0.25">
      <c r="B5" s="171" t="s">
        <v>347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134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11.25" x14ac:dyDescent="0.2">
      <c r="B8" s="173" t="s">
        <v>19</v>
      </c>
      <c r="C8" s="173"/>
      <c r="D8" s="89" t="s">
        <v>66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91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ht="38.25" x14ac:dyDescent="0.2">
      <c r="B11" s="30">
        <v>1</v>
      </c>
      <c r="C11" s="30" t="s">
        <v>39</v>
      </c>
      <c r="D11" s="36" t="s">
        <v>354</v>
      </c>
      <c r="E11" s="33" t="s">
        <v>74</v>
      </c>
      <c r="F11" s="73"/>
      <c r="G11" s="73">
        <v>42</v>
      </c>
      <c r="H11" s="73">
        <v>21</v>
      </c>
      <c r="I11" s="30">
        <v>26</v>
      </c>
      <c r="J11" s="52">
        <v>28</v>
      </c>
      <c r="K11" s="52">
        <v>50</v>
      </c>
      <c r="L11" s="77">
        <v>39</v>
      </c>
      <c r="M11" s="77">
        <v>52</v>
      </c>
      <c r="N11" s="77">
        <f>48+9</f>
        <v>57</v>
      </c>
      <c r="O11" s="52">
        <v>65</v>
      </c>
      <c r="P11" s="52">
        <v>38</v>
      </c>
      <c r="Q11" s="52">
        <v>40</v>
      </c>
      <c r="R11" s="52">
        <f>SUM(F11:Q11)</f>
        <v>458</v>
      </c>
      <c r="S11" s="54">
        <v>156.97937057600001</v>
      </c>
      <c r="T11" s="55">
        <f>+R11*S11</f>
        <v>71896.551723808006</v>
      </c>
    </row>
    <row r="12" spans="2:25" s="44" customFormat="1" x14ac:dyDescent="0.2">
      <c r="B12" s="30"/>
      <c r="C12" s="30"/>
      <c r="D12" s="36"/>
      <c r="E12" s="33"/>
      <c r="F12" s="73"/>
      <c r="G12" s="73"/>
      <c r="H12" s="73"/>
      <c r="I12" s="30"/>
      <c r="J12" s="30"/>
      <c r="K12" s="30"/>
      <c r="L12" s="73"/>
      <c r="M12" s="73"/>
      <c r="N12" s="73"/>
      <c r="O12" s="30"/>
      <c r="P12" s="30"/>
      <c r="Q12" s="30"/>
      <c r="R12" s="30"/>
      <c r="S12" s="57"/>
      <c r="T12" s="58">
        <f>+R12*S12</f>
        <v>0</v>
      </c>
    </row>
    <row r="13" spans="2:25" s="44" customFormat="1" x14ac:dyDescent="0.2">
      <c r="B13" s="30"/>
      <c r="C13" s="30"/>
      <c r="D13" s="36"/>
      <c r="E13" s="33"/>
      <c r="F13" s="73"/>
      <c r="G13" s="73"/>
      <c r="H13" s="73"/>
      <c r="I13" s="30"/>
      <c r="J13" s="30"/>
      <c r="K13" s="30"/>
      <c r="L13" s="73"/>
      <c r="M13" s="73"/>
      <c r="N13" s="73"/>
      <c r="O13" s="30"/>
      <c r="P13" s="30"/>
      <c r="Q13" s="30"/>
      <c r="R13" s="30"/>
      <c r="S13" s="57"/>
      <c r="T13" s="58">
        <f>+R13*S13</f>
        <v>0</v>
      </c>
    </row>
    <row r="14" spans="2:25" s="44" customFormat="1" x14ac:dyDescent="0.2">
      <c r="B14" s="30"/>
      <c r="C14" s="30"/>
      <c r="D14" s="36"/>
      <c r="E14" s="33"/>
      <c r="F14" s="73"/>
      <c r="G14" s="73"/>
      <c r="H14" s="73"/>
      <c r="I14" s="30"/>
      <c r="J14" s="30"/>
      <c r="K14" s="30"/>
      <c r="L14" s="73"/>
      <c r="M14" s="73"/>
      <c r="N14" s="73"/>
      <c r="O14" s="30"/>
      <c r="P14" s="30"/>
      <c r="Q14" s="30"/>
      <c r="R14" s="30"/>
      <c r="S14" s="57"/>
      <c r="T14" s="58">
        <f t="shared" ref="T14:T23" si="0">+R14*S14</f>
        <v>0</v>
      </c>
    </row>
    <row r="15" spans="2:25" s="44" customFormat="1" x14ac:dyDescent="0.2">
      <c r="B15" s="30"/>
      <c r="C15" s="30"/>
      <c r="D15" s="36"/>
      <c r="E15" s="33"/>
      <c r="F15" s="73"/>
      <c r="G15" s="73"/>
      <c r="H15" s="73"/>
      <c r="I15" s="30"/>
      <c r="J15" s="30"/>
      <c r="K15" s="30"/>
      <c r="L15" s="73"/>
      <c r="M15" s="73"/>
      <c r="N15" s="73"/>
      <c r="O15" s="30"/>
      <c r="P15" s="30"/>
      <c r="Q15" s="30"/>
      <c r="R15" s="30"/>
      <c r="S15" s="57"/>
      <c r="T15" s="58">
        <f t="shared" si="0"/>
        <v>0</v>
      </c>
    </row>
    <row r="16" spans="2:25" s="44" customFormat="1" x14ac:dyDescent="0.2">
      <c r="B16" s="30"/>
      <c r="C16" s="30"/>
      <c r="D16" s="36"/>
      <c r="E16" s="33"/>
      <c r="F16" s="73"/>
      <c r="G16" s="73"/>
      <c r="H16" s="73"/>
      <c r="I16" s="30"/>
      <c r="J16" s="30"/>
      <c r="K16" s="30"/>
      <c r="L16" s="73"/>
      <c r="M16" s="73"/>
      <c r="N16" s="73"/>
      <c r="O16" s="30"/>
      <c r="P16" s="30"/>
      <c r="Q16" s="30"/>
      <c r="R16" s="30"/>
      <c r="S16" s="57"/>
      <c r="T16" s="58">
        <f t="shared" si="0"/>
        <v>0</v>
      </c>
    </row>
    <row r="17" spans="2:20" s="44" customFormat="1" x14ac:dyDescent="0.2">
      <c r="B17" s="30"/>
      <c r="C17" s="30"/>
      <c r="D17" s="36"/>
      <c r="E17" s="33"/>
      <c r="F17" s="73"/>
      <c r="G17" s="73"/>
      <c r="H17" s="73"/>
      <c r="I17" s="30"/>
      <c r="J17" s="30"/>
      <c r="K17" s="30"/>
      <c r="L17" s="73"/>
      <c r="M17" s="73"/>
      <c r="N17" s="73"/>
      <c r="O17" s="30"/>
      <c r="P17" s="30"/>
      <c r="Q17" s="30"/>
      <c r="R17" s="30"/>
      <c r="S17" s="57"/>
      <c r="T17" s="58">
        <f t="shared" si="0"/>
        <v>0</v>
      </c>
    </row>
    <row r="18" spans="2:20" s="44" customFormat="1" x14ac:dyDescent="0.2">
      <c r="B18" s="30"/>
      <c r="C18" s="30"/>
      <c r="D18" s="36"/>
      <c r="E18" s="33"/>
      <c r="F18" s="73"/>
      <c r="G18" s="73"/>
      <c r="H18" s="73"/>
      <c r="I18" s="30"/>
      <c r="J18" s="30"/>
      <c r="K18" s="30"/>
      <c r="L18" s="73"/>
      <c r="M18" s="73"/>
      <c r="N18" s="73"/>
      <c r="O18" s="30"/>
      <c r="P18" s="30"/>
      <c r="Q18" s="30"/>
      <c r="R18" s="30"/>
      <c r="S18" s="57"/>
      <c r="T18" s="58">
        <f t="shared" si="0"/>
        <v>0</v>
      </c>
    </row>
    <row r="19" spans="2:20" s="44" customFormat="1" x14ac:dyDescent="0.2">
      <c r="B19" s="30"/>
      <c r="C19" s="30"/>
      <c r="D19" s="36"/>
      <c r="E19" s="33"/>
      <c r="F19" s="73"/>
      <c r="G19" s="73"/>
      <c r="H19" s="73"/>
      <c r="I19" s="30"/>
      <c r="J19" s="30"/>
      <c r="K19" s="30"/>
      <c r="L19" s="73"/>
      <c r="M19" s="73"/>
      <c r="N19" s="73"/>
      <c r="O19" s="30"/>
      <c r="P19" s="30"/>
      <c r="Q19" s="30"/>
      <c r="R19" s="30"/>
      <c r="S19" s="57"/>
      <c r="T19" s="58">
        <f t="shared" si="0"/>
        <v>0</v>
      </c>
    </row>
    <row r="20" spans="2:20" s="44" customFormat="1" x14ac:dyDescent="0.2">
      <c r="B20" s="30"/>
      <c r="C20" s="30"/>
      <c r="D20" s="36"/>
      <c r="E20" s="33"/>
      <c r="F20" s="73"/>
      <c r="G20" s="73"/>
      <c r="H20" s="73"/>
      <c r="I20" s="30"/>
      <c r="J20" s="30"/>
      <c r="K20" s="30"/>
      <c r="L20" s="73"/>
      <c r="M20" s="73"/>
      <c r="N20" s="73"/>
      <c r="O20" s="30"/>
      <c r="P20" s="30"/>
      <c r="Q20" s="30"/>
      <c r="R20" s="30"/>
      <c r="S20" s="57"/>
      <c r="T20" s="58">
        <f t="shared" si="0"/>
        <v>0</v>
      </c>
    </row>
    <row r="21" spans="2:20" s="44" customFormat="1" x14ac:dyDescent="0.2">
      <c r="B21" s="30"/>
      <c r="C21" s="30"/>
      <c r="D21" s="35"/>
      <c r="E21" s="33"/>
      <c r="F21" s="73"/>
      <c r="G21" s="73"/>
      <c r="H21" s="73"/>
      <c r="I21" s="30"/>
      <c r="J21" s="30"/>
      <c r="K21" s="30"/>
      <c r="L21" s="73"/>
      <c r="M21" s="73"/>
      <c r="N21" s="73"/>
      <c r="O21" s="30"/>
      <c r="P21" s="30"/>
      <c r="Q21" s="30"/>
      <c r="R21" s="30"/>
      <c r="S21" s="57"/>
      <c r="T21" s="58">
        <f t="shared" si="0"/>
        <v>0</v>
      </c>
    </row>
    <row r="22" spans="2:20" s="44" customFormat="1" x14ac:dyDescent="0.2">
      <c r="B22" s="30"/>
      <c r="C22" s="30"/>
      <c r="D22" s="35"/>
      <c r="E22" s="33"/>
      <c r="F22" s="73"/>
      <c r="G22" s="73"/>
      <c r="H22" s="73"/>
      <c r="I22" s="30"/>
      <c r="J22" s="30"/>
      <c r="K22" s="30"/>
      <c r="L22" s="73"/>
      <c r="M22" s="73"/>
      <c r="N22" s="73"/>
      <c r="O22" s="30"/>
      <c r="P22" s="30"/>
      <c r="Q22" s="30"/>
      <c r="R22" s="30"/>
      <c r="S22" s="57"/>
      <c r="T22" s="58">
        <f t="shared" si="0"/>
        <v>0</v>
      </c>
    </row>
    <row r="23" spans="2:20" s="44" customFormat="1" x14ac:dyDescent="0.2">
      <c r="B23" s="30"/>
      <c r="C23" s="30"/>
      <c r="D23" s="35"/>
      <c r="E23" s="33"/>
      <c r="F23" s="73"/>
      <c r="G23" s="73"/>
      <c r="H23" s="73"/>
      <c r="I23" s="30"/>
      <c r="J23" s="30"/>
      <c r="K23" s="30"/>
      <c r="L23" s="73"/>
      <c r="M23" s="73"/>
      <c r="N23" s="73"/>
      <c r="O23" s="30"/>
      <c r="P23" s="30"/>
      <c r="Q23" s="30"/>
      <c r="R23" s="30"/>
      <c r="S23" s="57"/>
      <c r="T23" s="58">
        <f t="shared" si="0"/>
        <v>0</v>
      </c>
    </row>
    <row r="24" spans="2:20" s="44" customFormat="1" x14ac:dyDescent="0.2">
      <c r="B24" s="30"/>
      <c r="C24" s="30"/>
      <c r="D24" s="35"/>
      <c r="E24" s="33"/>
      <c r="F24" s="73"/>
      <c r="G24" s="73"/>
      <c r="H24" s="73"/>
      <c r="I24" s="30"/>
      <c r="J24" s="30"/>
      <c r="K24" s="30"/>
      <c r="L24" s="73"/>
      <c r="M24" s="73"/>
      <c r="N24" s="73"/>
      <c r="O24" s="30"/>
      <c r="P24" s="30"/>
      <c r="Q24" s="30"/>
      <c r="R24" s="30"/>
      <c r="S24" s="57"/>
      <c r="T24" s="58"/>
    </row>
    <row r="25" spans="2:20" x14ac:dyDescent="0.2">
      <c r="B25" s="30"/>
      <c r="C25" s="7"/>
      <c r="D25" s="36"/>
      <c r="E25" s="33"/>
      <c r="F25" s="82"/>
      <c r="G25" s="73"/>
      <c r="H25" s="82"/>
      <c r="I25" s="7"/>
      <c r="J25" s="7"/>
      <c r="K25" s="8"/>
      <c r="L25" s="82"/>
      <c r="M25" s="83"/>
      <c r="N25" s="82"/>
      <c r="O25" s="8"/>
      <c r="P25" s="8"/>
      <c r="Q25" s="8"/>
      <c r="R25" s="7"/>
      <c r="S25" s="9"/>
      <c r="T25" s="34"/>
    </row>
    <row r="26" spans="2:20" ht="13.5" thickBot="1" x14ac:dyDescent="0.25">
      <c r="B26" s="16"/>
      <c r="C26" s="17"/>
      <c r="D26" s="92"/>
      <c r="E26" s="17"/>
      <c r="F26" s="84"/>
      <c r="G26" s="85"/>
      <c r="H26" s="84"/>
      <c r="I26" s="17"/>
      <c r="J26" s="17"/>
      <c r="K26" s="18"/>
      <c r="L26" s="84"/>
      <c r="M26" s="85"/>
      <c r="N26" s="84"/>
      <c r="O26" s="18"/>
      <c r="P26" s="18"/>
      <c r="Q26" s="18"/>
      <c r="R26" s="17"/>
      <c r="S26" s="19"/>
      <c r="T26" s="20"/>
    </row>
    <row r="27" spans="2:20" x14ac:dyDescent="0.2">
      <c r="B27" s="13"/>
      <c r="C27" s="13"/>
      <c r="D27" s="93"/>
      <c r="E27" s="13"/>
      <c r="F27" s="1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1" t="s">
        <v>18</v>
      </c>
      <c r="T27" s="26">
        <f>+SUM(T11:T26)*0.16</f>
        <v>11503.448275809282</v>
      </c>
    </row>
    <row r="28" spans="2:20" x14ac:dyDescent="0.2">
      <c r="B28" s="13"/>
      <c r="C28" s="13"/>
      <c r="D28" s="93"/>
      <c r="E28" s="13"/>
      <c r="F28" s="1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27" t="s">
        <v>17</v>
      </c>
      <c r="T28" s="28">
        <f>SUM(T11:T27)</f>
        <v>83399.999999617285</v>
      </c>
    </row>
    <row r="29" spans="2:20" x14ac:dyDescent="0.2">
      <c r="B29" s="13"/>
      <c r="C29" s="13"/>
      <c r="D29" s="93"/>
      <c r="E29" s="13"/>
      <c r="F29" s="1"/>
      <c r="G29" s="1"/>
      <c r="H29" s="1"/>
      <c r="I29" s="13"/>
      <c r="J29" s="1"/>
      <c r="K29" s="1"/>
      <c r="L29" s="1"/>
      <c r="M29" s="1"/>
      <c r="N29" s="1"/>
      <c r="O29" s="1"/>
      <c r="P29" s="1"/>
      <c r="Q29" s="1"/>
      <c r="R29" s="1"/>
      <c r="S29" s="11"/>
      <c r="T29" s="11"/>
    </row>
    <row r="30" spans="2:20" x14ac:dyDescent="0.2">
      <c r="B30" s="1"/>
      <c r="C30" s="1"/>
      <c r="D30" s="93"/>
      <c r="E30" s="1"/>
      <c r="F30" s="1"/>
      <c r="G30" s="1"/>
      <c r="H30" s="1"/>
      <c r="I30" s="13"/>
      <c r="J30" s="1"/>
      <c r="K30" s="1"/>
      <c r="L30" s="1"/>
      <c r="M30" s="1"/>
      <c r="N30" s="1"/>
      <c r="O30" s="1"/>
      <c r="P30" s="1"/>
      <c r="Q30" s="1"/>
      <c r="R30" s="1"/>
      <c r="S30" s="1"/>
      <c r="T30" s="12"/>
    </row>
    <row r="31" spans="2:20" x14ac:dyDescent="0.2">
      <c r="B31" s="1"/>
      <c r="C31" s="1"/>
      <c r="D31" s="93"/>
      <c r="E31" s="1"/>
      <c r="F31" s="1"/>
      <c r="G31" s="1"/>
      <c r="H31" s="1"/>
      <c r="I31" s="13"/>
      <c r="J31" s="1"/>
      <c r="K31" s="1"/>
      <c r="L31" s="1"/>
      <c r="M31" s="1"/>
      <c r="N31" s="1"/>
      <c r="O31" s="1"/>
      <c r="P31" s="1"/>
      <c r="Q31" s="1"/>
      <c r="R31" s="1"/>
      <c r="S31" s="1"/>
      <c r="T31" s="109"/>
    </row>
    <row r="32" spans="2:20" x14ac:dyDescent="0.2">
      <c r="B32" s="29"/>
      <c r="C32" s="29"/>
      <c r="D32" s="94"/>
      <c r="E32" s="29"/>
      <c r="F32" s="29"/>
      <c r="G32" s="29"/>
      <c r="H32" s="29"/>
      <c r="I32" s="41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</row>
    <row r="33" spans="2:20" x14ac:dyDescent="0.2">
      <c r="B33" s="29"/>
      <c r="C33" s="29"/>
      <c r="D33" s="94"/>
      <c r="E33" s="29"/>
      <c r="F33" s="29"/>
      <c r="G33" s="29"/>
      <c r="H33" s="29"/>
      <c r="I33" s="41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</row>
  </sheetData>
  <mergeCells count="6">
    <mergeCell ref="B4:T4"/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3"/>
  <sheetViews>
    <sheetView zoomScale="115" zoomScaleNormal="115" workbookViewId="0">
      <selection activeCell="B2" sqref="B2:T29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style="90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2.28515625" bestFit="1" customWidth="1"/>
    <col min="20" max="20" width="13.85546875" customWidth="1"/>
  </cols>
  <sheetData>
    <row r="1" spans="2:25" s="2" customFormat="1" x14ac:dyDescent="0.2">
      <c r="C1" s="3"/>
      <c r="D1" s="87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88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11.25" x14ac:dyDescent="0.2">
      <c r="B8" s="173" t="s">
        <v>19</v>
      </c>
      <c r="C8" s="173"/>
      <c r="D8" s="89" t="s">
        <v>298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91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ht="25.5" x14ac:dyDescent="0.2">
      <c r="B11" s="30">
        <v>1</v>
      </c>
      <c r="C11" s="30" t="s">
        <v>39</v>
      </c>
      <c r="D11" s="36" t="s">
        <v>299</v>
      </c>
      <c r="E11" s="33"/>
      <c r="F11" s="73">
        <v>28</v>
      </c>
      <c r="G11" s="73">
        <v>28</v>
      </c>
      <c r="H11" s="73">
        <v>28</v>
      </c>
      <c r="I11" s="30">
        <v>28</v>
      </c>
      <c r="J11" s="52">
        <v>28</v>
      </c>
      <c r="K11" s="52">
        <v>28</v>
      </c>
      <c r="L11" s="77">
        <v>28</v>
      </c>
      <c r="M11" s="77">
        <v>28</v>
      </c>
      <c r="N11" s="77">
        <v>28</v>
      </c>
      <c r="O11" s="52">
        <v>28</v>
      </c>
      <c r="P11" s="52">
        <v>28</v>
      </c>
      <c r="Q11" s="52">
        <v>28</v>
      </c>
      <c r="R11" s="52">
        <f>SUM(F11:Q11)</f>
        <v>336</v>
      </c>
      <c r="S11" s="54">
        <v>379.53</v>
      </c>
      <c r="T11" s="55">
        <v>131034.48299999999</v>
      </c>
    </row>
    <row r="12" spans="2:25" s="44" customFormat="1" x14ac:dyDescent="0.2">
      <c r="B12" s="30"/>
      <c r="C12" s="30"/>
      <c r="D12" s="36"/>
      <c r="E12" s="33"/>
      <c r="F12" s="73"/>
      <c r="G12" s="73"/>
      <c r="H12" s="73"/>
      <c r="I12" s="30"/>
      <c r="J12" s="30"/>
      <c r="K12" s="56"/>
      <c r="L12" s="73"/>
      <c r="M12" s="73"/>
      <c r="N12" s="73"/>
      <c r="O12" s="30"/>
      <c r="P12" s="56"/>
      <c r="Q12" s="56"/>
      <c r="R12" s="30"/>
      <c r="S12" s="57"/>
      <c r="T12" s="58">
        <f>+R12*S12</f>
        <v>0</v>
      </c>
    </row>
    <row r="13" spans="2:25" s="44" customFormat="1" x14ac:dyDescent="0.2">
      <c r="B13" s="30"/>
      <c r="C13" s="30"/>
      <c r="D13" s="36"/>
      <c r="E13" s="33"/>
      <c r="F13" s="73"/>
      <c r="G13" s="73"/>
      <c r="H13" s="73"/>
      <c r="I13" s="30"/>
      <c r="J13" s="30"/>
      <c r="K13" s="56"/>
      <c r="L13" s="73"/>
      <c r="M13" s="73"/>
      <c r="N13" s="73"/>
      <c r="O13" s="30"/>
      <c r="P13" s="56"/>
      <c r="Q13" s="56"/>
      <c r="R13" s="30"/>
      <c r="S13" s="57"/>
      <c r="T13" s="58"/>
    </row>
    <row r="14" spans="2:25" s="44" customFormat="1" x14ac:dyDescent="0.2">
      <c r="B14" s="30"/>
      <c r="C14" s="30"/>
      <c r="D14" s="36"/>
      <c r="E14" s="33"/>
      <c r="F14" s="73"/>
      <c r="G14" s="73"/>
      <c r="H14" s="73"/>
      <c r="I14" s="30"/>
      <c r="J14" s="30"/>
      <c r="K14" s="56"/>
      <c r="L14" s="73"/>
      <c r="M14" s="73"/>
      <c r="N14" s="73"/>
      <c r="O14" s="30"/>
      <c r="P14" s="56"/>
      <c r="Q14" s="56"/>
      <c r="R14" s="30"/>
      <c r="S14" s="57"/>
      <c r="T14" s="58"/>
    </row>
    <row r="15" spans="2:25" s="44" customFormat="1" x14ac:dyDescent="0.2">
      <c r="B15" s="30"/>
      <c r="C15" s="30"/>
      <c r="D15" s="36"/>
      <c r="E15" s="33"/>
      <c r="F15" s="73"/>
      <c r="G15" s="73"/>
      <c r="H15" s="73"/>
      <c r="I15" s="30"/>
      <c r="J15" s="30"/>
      <c r="K15" s="56"/>
      <c r="L15" s="73"/>
      <c r="M15" s="73"/>
      <c r="N15" s="73"/>
      <c r="O15" s="30"/>
      <c r="P15" s="56"/>
      <c r="Q15" s="56"/>
      <c r="R15" s="30"/>
      <c r="S15" s="57"/>
      <c r="T15" s="58"/>
    </row>
    <row r="16" spans="2:25" s="44" customFormat="1" x14ac:dyDescent="0.2">
      <c r="B16" s="30"/>
      <c r="C16" s="30"/>
      <c r="D16" s="36"/>
      <c r="E16" s="33"/>
      <c r="F16" s="73"/>
      <c r="G16" s="73"/>
      <c r="H16" s="73"/>
      <c r="I16" s="30"/>
      <c r="J16" s="30"/>
      <c r="K16" s="56"/>
      <c r="L16" s="73"/>
      <c r="M16" s="73"/>
      <c r="N16" s="73"/>
      <c r="O16" s="30"/>
      <c r="P16" s="56"/>
      <c r="Q16" s="56"/>
      <c r="R16" s="30"/>
      <c r="S16" s="57"/>
      <c r="T16" s="58"/>
    </row>
    <row r="17" spans="2:20" s="44" customFormat="1" x14ac:dyDescent="0.2">
      <c r="B17" s="30"/>
      <c r="C17" s="30"/>
      <c r="D17" s="36"/>
      <c r="E17" s="33"/>
      <c r="F17" s="73"/>
      <c r="G17" s="73"/>
      <c r="H17" s="73"/>
      <c r="I17" s="30"/>
      <c r="J17" s="30"/>
      <c r="K17" s="56"/>
      <c r="L17" s="73"/>
      <c r="M17" s="73"/>
      <c r="N17" s="73"/>
      <c r="O17" s="30"/>
      <c r="P17" s="56"/>
      <c r="Q17" s="56"/>
      <c r="R17" s="30"/>
      <c r="S17" s="57"/>
      <c r="T17" s="58"/>
    </row>
    <row r="18" spans="2:20" s="44" customFormat="1" x14ac:dyDescent="0.2">
      <c r="B18" s="30"/>
      <c r="C18" s="30"/>
      <c r="D18" s="36"/>
      <c r="E18" s="33"/>
      <c r="F18" s="73"/>
      <c r="G18" s="73"/>
      <c r="H18" s="73"/>
      <c r="I18" s="30"/>
      <c r="J18" s="30"/>
      <c r="K18" s="56"/>
      <c r="L18" s="73"/>
      <c r="M18" s="73"/>
      <c r="N18" s="73"/>
      <c r="O18" s="30"/>
      <c r="P18" s="56"/>
      <c r="Q18" s="56"/>
      <c r="R18" s="30"/>
      <c r="S18" s="57"/>
      <c r="T18" s="58"/>
    </row>
    <row r="19" spans="2:20" s="44" customFormat="1" x14ac:dyDescent="0.2">
      <c r="B19" s="30"/>
      <c r="C19" s="30"/>
      <c r="D19" s="36"/>
      <c r="E19" s="33"/>
      <c r="F19" s="73"/>
      <c r="G19" s="73"/>
      <c r="H19" s="73"/>
      <c r="I19" s="30"/>
      <c r="J19" s="30"/>
      <c r="K19" s="56"/>
      <c r="L19" s="73"/>
      <c r="M19" s="73"/>
      <c r="N19" s="73"/>
      <c r="O19" s="30"/>
      <c r="P19" s="56"/>
      <c r="Q19" s="56"/>
      <c r="R19" s="30"/>
      <c r="S19" s="57"/>
      <c r="T19" s="58"/>
    </row>
    <row r="20" spans="2:20" s="44" customFormat="1" x14ac:dyDescent="0.2">
      <c r="B20" s="30"/>
      <c r="C20" s="30"/>
      <c r="D20" s="36"/>
      <c r="E20" s="33"/>
      <c r="F20" s="73"/>
      <c r="G20" s="73"/>
      <c r="H20" s="73"/>
      <c r="I20" s="30"/>
      <c r="J20" s="30"/>
      <c r="K20" s="56"/>
      <c r="L20" s="73"/>
      <c r="M20" s="73"/>
      <c r="N20" s="73"/>
      <c r="O20" s="30"/>
      <c r="P20" s="56"/>
      <c r="Q20" s="56"/>
      <c r="R20" s="30"/>
      <c r="S20" s="57"/>
      <c r="T20" s="58"/>
    </row>
    <row r="21" spans="2:20" s="44" customFormat="1" x14ac:dyDescent="0.2">
      <c r="B21" s="30"/>
      <c r="C21" s="30"/>
      <c r="D21" s="35"/>
      <c r="E21" s="33"/>
      <c r="F21" s="73"/>
      <c r="G21" s="73"/>
      <c r="H21" s="73"/>
      <c r="I21" s="30"/>
      <c r="J21" s="30"/>
      <c r="K21" s="56"/>
      <c r="L21" s="73"/>
      <c r="M21" s="73"/>
      <c r="N21" s="73"/>
      <c r="O21" s="30"/>
      <c r="P21" s="56"/>
      <c r="Q21" s="56"/>
      <c r="R21" s="30"/>
      <c r="S21" s="57"/>
      <c r="T21" s="58"/>
    </row>
    <row r="22" spans="2:20" s="44" customFormat="1" x14ac:dyDescent="0.2">
      <c r="B22" s="30"/>
      <c r="C22" s="30"/>
      <c r="D22" s="35"/>
      <c r="E22" s="33"/>
      <c r="F22" s="73"/>
      <c r="G22" s="73"/>
      <c r="H22" s="73"/>
      <c r="I22" s="30"/>
      <c r="J22" s="30"/>
      <c r="K22" s="56"/>
      <c r="L22" s="73"/>
      <c r="M22" s="73"/>
      <c r="N22" s="73"/>
      <c r="O22" s="30"/>
      <c r="P22" s="56"/>
      <c r="Q22" s="56"/>
      <c r="R22" s="30"/>
      <c r="S22" s="57"/>
      <c r="T22" s="58"/>
    </row>
    <row r="23" spans="2:20" s="44" customFormat="1" x14ac:dyDescent="0.2">
      <c r="B23" s="30"/>
      <c r="C23" s="30"/>
      <c r="D23" s="35"/>
      <c r="E23" s="33"/>
      <c r="F23" s="73"/>
      <c r="G23" s="73"/>
      <c r="H23" s="73"/>
      <c r="I23" s="30"/>
      <c r="J23" s="30"/>
      <c r="K23" s="56"/>
      <c r="L23" s="73"/>
      <c r="M23" s="73"/>
      <c r="N23" s="73"/>
      <c r="O23" s="30"/>
      <c r="P23" s="56"/>
      <c r="Q23" s="56"/>
      <c r="R23" s="30"/>
      <c r="S23" s="57"/>
      <c r="T23" s="58"/>
    </row>
    <row r="24" spans="2:20" s="44" customFormat="1" x14ac:dyDescent="0.2">
      <c r="B24" s="30"/>
      <c r="C24" s="30"/>
      <c r="D24" s="35"/>
      <c r="E24" s="33"/>
      <c r="F24" s="73"/>
      <c r="G24" s="73"/>
      <c r="H24" s="73"/>
      <c r="I24" s="30"/>
      <c r="J24" s="30"/>
      <c r="K24" s="56"/>
      <c r="L24" s="73"/>
      <c r="M24" s="73"/>
      <c r="N24" s="73"/>
      <c r="O24" s="30"/>
      <c r="P24" s="56"/>
      <c r="Q24" s="56"/>
      <c r="R24" s="30"/>
      <c r="S24" s="57"/>
      <c r="T24" s="58"/>
    </row>
    <row r="25" spans="2:20" x14ac:dyDescent="0.2">
      <c r="B25" s="30"/>
      <c r="C25" s="7"/>
      <c r="D25" s="36"/>
      <c r="E25" s="33"/>
      <c r="F25" s="82"/>
      <c r="G25" s="73"/>
      <c r="H25" s="82"/>
      <c r="I25" s="7"/>
      <c r="J25" s="7"/>
      <c r="K25" s="8"/>
      <c r="L25" s="82"/>
      <c r="M25" s="83"/>
      <c r="N25" s="82"/>
      <c r="O25" s="8"/>
      <c r="P25" s="8"/>
      <c r="Q25" s="8"/>
      <c r="R25" s="7"/>
      <c r="S25" s="9"/>
      <c r="T25" s="34"/>
    </row>
    <row r="26" spans="2:20" ht="13.5" thickBot="1" x14ac:dyDescent="0.25">
      <c r="B26" s="16"/>
      <c r="C26" s="17"/>
      <c r="D26" s="92"/>
      <c r="E26" s="17"/>
      <c r="F26" s="84"/>
      <c r="G26" s="85"/>
      <c r="H26" s="84"/>
      <c r="I26" s="17"/>
      <c r="J26" s="17"/>
      <c r="K26" s="18"/>
      <c r="L26" s="84"/>
      <c r="M26" s="85"/>
      <c r="N26" s="84"/>
      <c r="O26" s="18"/>
      <c r="P26" s="18"/>
      <c r="Q26" s="18"/>
      <c r="R26" s="17"/>
      <c r="S26" s="19"/>
      <c r="T26" s="20"/>
    </row>
    <row r="27" spans="2:20" x14ac:dyDescent="0.2">
      <c r="B27" s="13"/>
      <c r="C27" s="13"/>
      <c r="D27" s="93"/>
      <c r="E27" s="13"/>
      <c r="F27" s="1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1" t="s">
        <v>18</v>
      </c>
      <c r="T27" s="26">
        <f>+SUM(T11:T26)*0.16</f>
        <v>20965.51728</v>
      </c>
    </row>
    <row r="28" spans="2:20" x14ac:dyDescent="0.2">
      <c r="B28" s="13"/>
      <c r="C28" s="13"/>
      <c r="D28" s="93"/>
      <c r="E28" s="13"/>
      <c r="F28" s="1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27" t="s">
        <v>17</v>
      </c>
      <c r="T28" s="28">
        <f>SUM(T11:T27)</f>
        <v>152000.00027999998</v>
      </c>
    </row>
    <row r="29" spans="2:20" x14ac:dyDescent="0.2">
      <c r="B29" s="13"/>
      <c r="C29" s="13"/>
      <c r="D29" s="93"/>
      <c r="E29" s="13"/>
      <c r="F29" s="1"/>
      <c r="G29" s="1"/>
      <c r="H29" s="1"/>
      <c r="I29" s="13"/>
      <c r="J29" s="1"/>
      <c r="K29" s="1"/>
      <c r="L29" s="1"/>
      <c r="M29" s="1"/>
      <c r="N29" s="1"/>
      <c r="O29" s="1"/>
      <c r="P29" s="1"/>
      <c r="Q29" s="1"/>
      <c r="R29" s="1"/>
      <c r="S29" s="11"/>
      <c r="T29" s="11"/>
    </row>
    <row r="30" spans="2:20" x14ac:dyDescent="0.2">
      <c r="B30" s="1"/>
      <c r="C30" s="1"/>
      <c r="D30" s="93"/>
      <c r="E30" s="1"/>
      <c r="F30" s="1"/>
      <c r="G30" s="1"/>
      <c r="H30" s="1"/>
      <c r="I30" s="13"/>
      <c r="J30" s="1"/>
      <c r="K30" s="1"/>
      <c r="L30" s="1"/>
      <c r="M30" s="1"/>
      <c r="N30" s="1"/>
      <c r="O30" s="1"/>
      <c r="P30" s="1"/>
      <c r="Q30" s="1"/>
      <c r="R30" s="1"/>
      <c r="S30" s="1"/>
      <c r="T30" s="12"/>
    </row>
    <row r="31" spans="2:20" x14ac:dyDescent="0.2">
      <c r="B31" s="1"/>
      <c r="C31" s="1"/>
      <c r="D31" s="93"/>
      <c r="E31" s="1"/>
      <c r="F31" s="1"/>
      <c r="G31" s="1"/>
      <c r="H31" s="1"/>
      <c r="I31" s="13"/>
      <c r="J31" s="1"/>
      <c r="K31" s="1"/>
      <c r="L31" s="1"/>
      <c r="M31" s="1"/>
      <c r="N31" s="1"/>
      <c r="O31" s="1"/>
      <c r="P31" s="1"/>
      <c r="Q31" s="1"/>
      <c r="R31" s="1"/>
      <c r="S31" s="1"/>
      <c r="T31" s="109"/>
    </row>
    <row r="32" spans="2:20" x14ac:dyDescent="0.2">
      <c r="B32" s="29"/>
      <c r="C32" s="29"/>
      <c r="D32" s="94"/>
      <c r="E32" s="29"/>
      <c r="F32" s="29"/>
      <c r="G32" s="29"/>
      <c r="H32" s="29"/>
      <c r="I32" s="41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</row>
    <row r="33" spans="2:20" x14ac:dyDescent="0.2">
      <c r="B33" s="29"/>
      <c r="C33" s="29"/>
      <c r="D33" s="94"/>
      <c r="E33" s="29"/>
      <c r="F33" s="29"/>
      <c r="G33" s="29"/>
      <c r="H33" s="29"/>
      <c r="I33" s="41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3"/>
  <sheetViews>
    <sheetView zoomScale="115" zoomScaleNormal="115" workbookViewId="0">
      <selection activeCell="B1" sqref="B1:T29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style="90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2.28515625" bestFit="1" customWidth="1"/>
    <col min="20" max="20" width="13.85546875" customWidth="1"/>
  </cols>
  <sheetData>
    <row r="1" spans="2:25" s="2" customFormat="1" x14ac:dyDescent="0.2">
      <c r="C1" s="3"/>
      <c r="D1" s="87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88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11.25" x14ac:dyDescent="0.2">
      <c r="B8" s="173" t="s">
        <v>19</v>
      </c>
      <c r="C8" s="173"/>
      <c r="D8" s="89" t="s">
        <v>300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91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x14ac:dyDescent="0.2">
      <c r="B11" s="30">
        <v>1</v>
      </c>
      <c r="C11" s="30" t="s">
        <v>39</v>
      </c>
      <c r="D11" s="36" t="s">
        <v>301</v>
      </c>
      <c r="E11" s="33"/>
      <c r="F11" s="73"/>
      <c r="G11" s="73"/>
      <c r="H11" s="73"/>
      <c r="I11" s="30">
        <v>1</v>
      </c>
      <c r="J11" s="52"/>
      <c r="K11" s="53"/>
      <c r="L11" s="77"/>
      <c r="M11" s="77"/>
      <c r="N11" s="77"/>
      <c r="O11" s="52"/>
      <c r="P11" s="53"/>
      <c r="Q11" s="53"/>
      <c r="R11" s="52">
        <f>SUM(F11:Q11)</f>
        <v>1</v>
      </c>
      <c r="S11" s="54"/>
      <c r="T11" s="55">
        <v>12931.0345</v>
      </c>
    </row>
    <row r="12" spans="2:25" s="44" customFormat="1" x14ac:dyDescent="0.2">
      <c r="B12" s="30"/>
      <c r="C12" s="30"/>
      <c r="D12" s="36"/>
      <c r="E12" s="33"/>
      <c r="F12" s="73"/>
      <c r="G12" s="73"/>
      <c r="H12" s="73"/>
      <c r="I12" s="30"/>
      <c r="J12" s="30"/>
      <c r="K12" s="56"/>
      <c r="L12" s="73"/>
      <c r="M12" s="73"/>
      <c r="N12" s="73"/>
      <c r="O12" s="30"/>
      <c r="P12" s="56"/>
      <c r="Q12" s="56"/>
      <c r="R12" s="30"/>
      <c r="S12" s="57"/>
      <c r="T12" s="58">
        <f>+R12*S12</f>
        <v>0</v>
      </c>
    </row>
    <row r="13" spans="2:25" s="44" customFormat="1" x14ac:dyDescent="0.2">
      <c r="B13" s="30"/>
      <c r="C13" s="30"/>
      <c r="D13" s="36"/>
      <c r="E13" s="33"/>
      <c r="F13" s="73"/>
      <c r="G13" s="73"/>
      <c r="H13" s="73"/>
      <c r="I13" s="30"/>
      <c r="J13" s="30"/>
      <c r="K13" s="56"/>
      <c r="L13" s="73"/>
      <c r="M13" s="73"/>
      <c r="N13" s="73"/>
      <c r="O13" s="30"/>
      <c r="P13" s="56"/>
      <c r="Q13" s="56"/>
      <c r="R13" s="30"/>
      <c r="S13" s="57"/>
      <c r="T13" s="58"/>
    </row>
    <row r="14" spans="2:25" s="44" customFormat="1" x14ac:dyDescent="0.2">
      <c r="B14" s="30"/>
      <c r="C14" s="30"/>
      <c r="D14" s="36"/>
      <c r="E14" s="33"/>
      <c r="F14" s="73"/>
      <c r="G14" s="73"/>
      <c r="H14" s="73"/>
      <c r="I14" s="30"/>
      <c r="J14" s="30"/>
      <c r="K14" s="56"/>
      <c r="L14" s="73"/>
      <c r="M14" s="73"/>
      <c r="N14" s="73"/>
      <c r="O14" s="30"/>
      <c r="P14" s="56"/>
      <c r="Q14" s="56"/>
      <c r="R14" s="30"/>
      <c r="S14" s="57"/>
      <c r="T14" s="58"/>
    </row>
    <row r="15" spans="2:25" s="44" customFormat="1" x14ac:dyDescent="0.2">
      <c r="B15" s="30"/>
      <c r="C15" s="30"/>
      <c r="D15" s="36"/>
      <c r="E15" s="33"/>
      <c r="F15" s="73"/>
      <c r="G15" s="73"/>
      <c r="H15" s="73"/>
      <c r="I15" s="30"/>
      <c r="J15" s="30"/>
      <c r="K15" s="56"/>
      <c r="L15" s="73"/>
      <c r="M15" s="73"/>
      <c r="N15" s="73"/>
      <c r="O15" s="30"/>
      <c r="P15" s="56"/>
      <c r="Q15" s="56"/>
      <c r="R15" s="30"/>
      <c r="S15" s="57"/>
      <c r="T15" s="58"/>
    </row>
    <row r="16" spans="2:25" s="44" customFormat="1" x14ac:dyDescent="0.2">
      <c r="B16" s="30"/>
      <c r="C16" s="30"/>
      <c r="D16" s="36"/>
      <c r="E16" s="33"/>
      <c r="F16" s="73"/>
      <c r="G16" s="73"/>
      <c r="H16" s="73"/>
      <c r="I16" s="30"/>
      <c r="J16" s="30"/>
      <c r="K16" s="56"/>
      <c r="L16" s="73"/>
      <c r="M16" s="73"/>
      <c r="N16" s="73"/>
      <c r="O16" s="30"/>
      <c r="P16" s="56"/>
      <c r="Q16" s="56"/>
      <c r="R16" s="30"/>
      <c r="S16" s="57"/>
      <c r="T16" s="58"/>
    </row>
    <row r="17" spans="2:20" s="44" customFormat="1" x14ac:dyDescent="0.2">
      <c r="B17" s="30"/>
      <c r="C17" s="30"/>
      <c r="D17" s="36"/>
      <c r="E17" s="33"/>
      <c r="F17" s="73"/>
      <c r="G17" s="73"/>
      <c r="H17" s="73"/>
      <c r="I17" s="30"/>
      <c r="J17" s="30"/>
      <c r="K17" s="56"/>
      <c r="L17" s="73"/>
      <c r="M17" s="73"/>
      <c r="N17" s="73"/>
      <c r="O17" s="30"/>
      <c r="P17" s="56"/>
      <c r="Q17" s="56"/>
      <c r="R17" s="30"/>
      <c r="S17" s="57"/>
      <c r="T17" s="58"/>
    </row>
    <row r="18" spans="2:20" s="44" customFormat="1" x14ac:dyDescent="0.2">
      <c r="B18" s="30"/>
      <c r="C18" s="30"/>
      <c r="D18" s="36"/>
      <c r="E18" s="33"/>
      <c r="F18" s="73"/>
      <c r="G18" s="73"/>
      <c r="H18" s="73"/>
      <c r="I18" s="30"/>
      <c r="J18" s="30"/>
      <c r="K18" s="56"/>
      <c r="L18" s="73"/>
      <c r="M18" s="73"/>
      <c r="N18" s="73"/>
      <c r="O18" s="30"/>
      <c r="P18" s="56"/>
      <c r="Q18" s="56"/>
      <c r="R18" s="30"/>
      <c r="S18" s="57"/>
      <c r="T18" s="58"/>
    </row>
    <row r="19" spans="2:20" s="44" customFormat="1" x14ac:dyDescent="0.2">
      <c r="B19" s="30"/>
      <c r="C19" s="30"/>
      <c r="D19" s="36"/>
      <c r="E19" s="33"/>
      <c r="F19" s="73"/>
      <c r="G19" s="73"/>
      <c r="H19" s="73"/>
      <c r="I19" s="30"/>
      <c r="J19" s="30"/>
      <c r="K19" s="56"/>
      <c r="L19" s="73"/>
      <c r="M19" s="73"/>
      <c r="N19" s="73"/>
      <c r="O19" s="30"/>
      <c r="P19" s="56"/>
      <c r="Q19" s="56"/>
      <c r="R19" s="30"/>
      <c r="S19" s="57"/>
      <c r="T19" s="58"/>
    </row>
    <row r="20" spans="2:20" s="44" customFormat="1" x14ac:dyDescent="0.2">
      <c r="B20" s="30"/>
      <c r="C20" s="30"/>
      <c r="D20" s="36"/>
      <c r="E20" s="33"/>
      <c r="F20" s="73"/>
      <c r="G20" s="73"/>
      <c r="H20" s="73"/>
      <c r="I20" s="30"/>
      <c r="J20" s="30"/>
      <c r="K20" s="56"/>
      <c r="L20" s="73"/>
      <c r="M20" s="73"/>
      <c r="N20" s="73"/>
      <c r="O20" s="30"/>
      <c r="P20" s="56"/>
      <c r="Q20" s="56"/>
      <c r="R20" s="30"/>
      <c r="S20" s="57"/>
      <c r="T20" s="58"/>
    </row>
    <row r="21" spans="2:20" s="44" customFormat="1" x14ac:dyDescent="0.2">
      <c r="B21" s="30"/>
      <c r="C21" s="30"/>
      <c r="D21" s="35"/>
      <c r="E21" s="33"/>
      <c r="F21" s="73"/>
      <c r="G21" s="73"/>
      <c r="H21" s="73"/>
      <c r="I21" s="30"/>
      <c r="J21" s="30"/>
      <c r="K21" s="56"/>
      <c r="L21" s="73"/>
      <c r="M21" s="73"/>
      <c r="N21" s="73"/>
      <c r="O21" s="30"/>
      <c r="P21" s="56"/>
      <c r="Q21" s="56"/>
      <c r="R21" s="30"/>
      <c r="S21" s="57"/>
      <c r="T21" s="58"/>
    </row>
    <row r="22" spans="2:20" s="44" customFormat="1" x14ac:dyDescent="0.2">
      <c r="B22" s="30"/>
      <c r="C22" s="30"/>
      <c r="D22" s="35"/>
      <c r="E22" s="33"/>
      <c r="F22" s="73"/>
      <c r="G22" s="73"/>
      <c r="H22" s="73"/>
      <c r="I22" s="30"/>
      <c r="J22" s="30"/>
      <c r="K22" s="56"/>
      <c r="L22" s="73"/>
      <c r="M22" s="73"/>
      <c r="N22" s="73"/>
      <c r="O22" s="30"/>
      <c r="P22" s="56"/>
      <c r="Q22" s="56"/>
      <c r="R22" s="30"/>
      <c r="S22" s="57"/>
      <c r="T22" s="58"/>
    </row>
    <row r="23" spans="2:20" s="44" customFormat="1" x14ac:dyDescent="0.2">
      <c r="B23" s="30"/>
      <c r="C23" s="30"/>
      <c r="D23" s="35"/>
      <c r="E23" s="33"/>
      <c r="F23" s="73"/>
      <c r="G23" s="73"/>
      <c r="H23" s="73"/>
      <c r="I23" s="30"/>
      <c r="J23" s="30"/>
      <c r="K23" s="56"/>
      <c r="L23" s="73"/>
      <c r="M23" s="73"/>
      <c r="N23" s="73"/>
      <c r="O23" s="30"/>
      <c r="P23" s="56"/>
      <c r="Q23" s="56"/>
      <c r="R23" s="30"/>
      <c r="S23" s="57"/>
      <c r="T23" s="58"/>
    </row>
    <row r="24" spans="2:20" s="44" customFormat="1" x14ac:dyDescent="0.2">
      <c r="B24" s="30"/>
      <c r="C24" s="30"/>
      <c r="D24" s="35"/>
      <c r="E24" s="33"/>
      <c r="F24" s="73"/>
      <c r="G24" s="73"/>
      <c r="H24" s="73"/>
      <c r="I24" s="30"/>
      <c r="J24" s="30"/>
      <c r="K24" s="56"/>
      <c r="L24" s="73"/>
      <c r="M24" s="73"/>
      <c r="N24" s="73"/>
      <c r="O24" s="30"/>
      <c r="P24" s="56"/>
      <c r="Q24" s="56"/>
      <c r="R24" s="30"/>
      <c r="S24" s="57"/>
      <c r="T24" s="58"/>
    </row>
    <row r="25" spans="2:20" x14ac:dyDescent="0.2">
      <c r="B25" s="30"/>
      <c r="C25" s="7"/>
      <c r="D25" s="36"/>
      <c r="E25" s="33"/>
      <c r="F25" s="82"/>
      <c r="G25" s="73"/>
      <c r="H25" s="82"/>
      <c r="I25" s="7"/>
      <c r="J25" s="7"/>
      <c r="K25" s="8"/>
      <c r="L25" s="82"/>
      <c r="M25" s="83"/>
      <c r="N25" s="82"/>
      <c r="O25" s="8"/>
      <c r="P25" s="8"/>
      <c r="Q25" s="8"/>
      <c r="R25" s="7"/>
      <c r="S25" s="9"/>
      <c r="T25" s="34"/>
    </row>
    <row r="26" spans="2:20" ht="13.5" thickBot="1" x14ac:dyDescent="0.25">
      <c r="B26" s="16"/>
      <c r="C26" s="17"/>
      <c r="D26" s="92"/>
      <c r="E26" s="17"/>
      <c r="F26" s="84"/>
      <c r="G26" s="85"/>
      <c r="H26" s="84"/>
      <c r="I26" s="17"/>
      <c r="J26" s="17"/>
      <c r="K26" s="18"/>
      <c r="L26" s="84"/>
      <c r="M26" s="85"/>
      <c r="N26" s="84"/>
      <c r="O26" s="18"/>
      <c r="P26" s="18"/>
      <c r="Q26" s="18"/>
      <c r="R26" s="17"/>
      <c r="S26" s="19"/>
      <c r="T26" s="20"/>
    </row>
    <row r="27" spans="2:20" x14ac:dyDescent="0.2">
      <c r="B27" s="13"/>
      <c r="C27" s="13"/>
      <c r="D27" s="93"/>
      <c r="E27" s="13"/>
      <c r="F27" s="1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1" t="s">
        <v>18</v>
      </c>
      <c r="T27" s="26">
        <f>+SUM(T11:T26)*0.16</f>
        <v>2068.9655200000002</v>
      </c>
    </row>
    <row r="28" spans="2:20" x14ac:dyDescent="0.2">
      <c r="B28" s="13"/>
      <c r="C28" s="13"/>
      <c r="D28" s="93"/>
      <c r="E28" s="13"/>
      <c r="F28" s="1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27" t="s">
        <v>17</v>
      </c>
      <c r="T28" s="28">
        <f>SUM(T11:T27)</f>
        <v>15000.000019999999</v>
      </c>
    </row>
    <row r="29" spans="2:20" x14ac:dyDescent="0.2">
      <c r="B29" s="13"/>
      <c r="C29" s="13"/>
      <c r="D29" s="93"/>
      <c r="E29" s="13"/>
      <c r="F29" s="1"/>
      <c r="G29" s="1"/>
      <c r="H29" s="1"/>
      <c r="I29" s="13"/>
      <c r="J29" s="1"/>
      <c r="K29" s="1"/>
      <c r="L29" s="1"/>
      <c r="M29" s="1"/>
      <c r="N29" s="1"/>
      <c r="O29" s="1"/>
      <c r="P29" s="1"/>
      <c r="Q29" s="1"/>
      <c r="R29" s="1"/>
      <c r="S29" s="11"/>
      <c r="T29" s="11"/>
    </row>
    <row r="30" spans="2:20" x14ac:dyDescent="0.2">
      <c r="B30" s="1"/>
      <c r="C30" s="1"/>
      <c r="D30" s="93"/>
      <c r="E30" s="1"/>
      <c r="F30" s="1"/>
      <c r="G30" s="1"/>
      <c r="H30" s="1"/>
      <c r="I30" s="13"/>
      <c r="J30" s="1"/>
      <c r="K30" s="1"/>
      <c r="L30" s="1"/>
      <c r="M30" s="1"/>
      <c r="N30" s="1"/>
      <c r="O30" s="1"/>
      <c r="P30" s="1"/>
      <c r="Q30" s="1"/>
      <c r="R30" s="1"/>
      <c r="S30" s="1"/>
      <c r="T30" s="12"/>
    </row>
    <row r="31" spans="2:20" x14ac:dyDescent="0.2">
      <c r="B31" s="1"/>
      <c r="C31" s="1"/>
      <c r="D31" s="93"/>
      <c r="E31" s="1"/>
      <c r="F31" s="1"/>
      <c r="G31" s="1"/>
      <c r="H31" s="1"/>
      <c r="I31" s="13"/>
      <c r="J31" s="1"/>
      <c r="K31" s="1"/>
      <c r="L31" s="1"/>
      <c r="M31" s="1"/>
      <c r="N31" s="1"/>
      <c r="O31" s="1"/>
      <c r="P31" s="1"/>
      <c r="Q31" s="1"/>
      <c r="R31" s="1"/>
      <c r="S31" s="1"/>
      <c r="T31" s="109"/>
    </row>
    <row r="32" spans="2:20" x14ac:dyDescent="0.2">
      <c r="B32" s="29"/>
      <c r="C32" s="29"/>
      <c r="D32" s="94"/>
      <c r="E32" s="29"/>
      <c r="F32" s="29"/>
      <c r="G32" s="29"/>
      <c r="H32" s="29"/>
      <c r="I32" s="41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</row>
    <row r="33" spans="2:20" x14ac:dyDescent="0.2">
      <c r="B33" s="29"/>
      <c r="C33" s="29"/>
      <c r="D33" s="94"/>
      <c r="E33" s="29"/>
      <c r="F33" s="29"/>
      <c r="G33" s="29"/>
      <c r="H33" s="29"/>
      <c r="I33" s="41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3"/>
  <sheetViews>
    <sheetView topLeftCell="B1" zoomScale="115" zoomScaleNormal="115" workbookViewId="0">
      <selection activeCell="I28" sqref="I28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style="90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2.28515625" bestFit="1" customWidth="1"/>
    <col min="20" max="20" width="13.85546875" customWidth="1"/>
  </cols>
  <sheetData>
    <row r="1" spans="2:25" s="2" customFormat="1" x14ac:dyDescent="0.2">
      <c r="C1" s="3"/>
      <c r="D1" s="87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88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22.5" x14ac:dyDescent="0.2">
      <c r="B8" s="173" t="s">
        <v>19</v>
      </c>
      <c r="C8" s="173"/>
      <c r="D8" s="89" t="s">
        <v>86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91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x14ac:dyDescent="0.2">
      <c r="B11" s="30">
        <v>1</v>
      </c>
      <c r="C11" s="30" t="s">
        <v>39</v>
      </c>
      <c r="D11" s="36" t="s">
        <v>87</v>
      </c>
      <c r="E11" s="119" t="s">
        <v>67</v>
      </c>
      <c r="F11" s="73">
        <v>1</v>
      </c>
      <c r="G11" s="73"/>
      <c r="H11" s="73"/>
      <c r="I11" s="30">
        <v>1</v>
      </c>
      <c r="J11" s="52"/>
      <c r="K11" s="53"/>
      <c r="L11" s="77">
        <v>1</v>
      </c>
      <c r="M11" s="77"/>
      <c r="N11" s="77"/>
      <c r="O11" s="52">
        <v>1</v>
      </c>
      <c r="P11" s="53"/>
      <c r="Q11" s="53"/>
      <c r="R11" s="52">
        <f>SUM(F11:Q11)</f>
        <v>4</v>
      </c>
      <c r="S11" s="54">
        <v>3448.2758620499999</v>
      </c>
      <c r="T11" s="55">
        <f>+R11*S11</f>
        <v>13793.1034482</v>
      </c>
    </row>
    <row r="12" spans="2:25" s="44" customFormat="1" x14ac:dyDescent="0.2">
      <c r="B12" s="30"/>
      <c r="C12" s="30"/>
      <c r="D12" s="36"/>
      <c r="E12" s="33"/>
      <c r="F12" s="73"/>
      <c r="G12" s="73"/>
      <c r="H12" s="73"/>
      <c r="I12" s="30"/>
      <c r="J12" s="30"/>
      <c r="K12" s="56"/>
      <c r="L12" s="73"/>
      <c r="M12" s="73"/>
      <c r="N12" s="73"/>
      <c r="O12" s="30"/>
      <c r="P12" s="56"/>
      <c r="Q12" s="56"/>
      <c r="R12" s="30"/>
      <c r="S12" s="57"/>
      <c r="T12" s="58">
        <f>+R12*S12</f>
        <v>0</v>
      </c>
    </row>
    <row r="13" spans="2:25" s="44" customFormat="1" x14ac:dyDescent="0.2">
      <c r="B13" s="30"/>
      <c r="C13" s="30"/>
      <c r="D13" s="36"/>
      <c r="E13" s="33"/>
      <c r="F13" s="73"/>
      <c r="G13" s="73"/>
      <c r="H13" s="73"/>
      <c r="I13" s="30"/>
      <c r="J13" s="30"/>
      <c r="K13" s="56"/>
      <c r="L13" s="73"/>
      <c r="M13" s="73"/>
      <c r="N13" s="73"/>
      <c r="O13" s="30"/>
      <c r="P13" s="56"/>
      <c r="Q13" s="56"/>
      <c r="R13" s="30"/>
      <c r="S13" s="57"/>
      <c r="T13" s="58"/>
    </row>
    <row r="14" spans="2:25" s="44" customFormat="1" x14ac:dyDescent="0.2">
      <c r="B14" s="30"/>
      <c r="C14" s="30"/>
      <c r="D14" s="36"/>
      <c r="E14" s="33"/>
      <c r="F14" s="73"/>
      <c r="G14" s="73"/>
      <c r="H14" s="73"/>
      <c r="I14" s="30"/>
      <c r="J14" s="30"/>
      <c r="K14" s="56"/>
      <c r="L14" s="73"/>
      <c r="M14" s="73"/>
      <c r="N14" s="73"/>
      <c r="O14" s="30"/>
      <c r="P14" s="56"/>
      <c r="Q14" s="56"/>
      <c r="R14" s="30"/>
      <c r="S14" s="57"/>
      <c r="T14" s="58"/>
    </row>
    <row r="15" spans="2:25" s="44" customFormat="1" x14ac:dyDescent="0.2">
      <c r="B15" s="30"/>
      <c r="C15" s="30"/>
      <c r="D15" s="36"/>
      <c r="E15" s="33"/>
      <c r="F15" s="73"/>
      <c r="G15" s="73"/>
      <c r="H15" s="73"/>
      <c r="I15" s="30"/>
      <c r="J15" s="30"/>
      <c r="K15" s="56"/>
      <c r="L15" s="73"/>
      <c r="M15" s="73"/>
      <c r="N15" s="73"/>
      <c r="O15" s="30"/>
      <c r="P15" s="56"/>
      <c r="Q15" s="56"/>
      <c r="R15" s="30"/>
      <c r="S15" s="57"/>
      <c r="T15" s="58"/>
    </row>
    <row r="16" spans="2:25" s="44" customFormat="1" x14ac:dyDescent="0.2">
      <c r="B16" s="30"/>
      <c r="C16" s="30"/>
      <c r="D16" s="36"/>
      <c r="E16" s="33"/>
      <c r="F16" s="73"/>
      <c r="G16" s="73"/>
      <c r="H16" s="73"/>
      <c r="I16" s="30"/>
      <c r="J16" s="30"/>
      <c r="K16" s="56"/>
      <c r="L16" s="73"/>
      <c r="M16" s="73"/>
      <c r="N16" s="73"/>
      <c r="O16" s="30"/>
      <c r="P16" s="56"/>
      <c r="Q16" s="56"/>
      <c r="R16" s="30"/>
      <c r="S16" s="57"/>
      <c r="T16" s="58"/>
    </row>
    <row r="17" spans="2:20" s="44" customFormat="1" x14ac:dyDescent="0.2">
      <c r="B17" s="30"/>
      <c r="C17" s="30"/>
      <c r="D17" s="36"/>
      <c r="E17" s="33"/>
      <c r="F17" s="73"/>
      <c r="G17" s="73"/>
      <c r="H17" s="73"/>
      <c r="I17" s="30"/>
      <c r="J17" s="30"/>
      <c r="K17" s="56"/>
      <c r="L17" s="73"/>
      <c r="M17" s="73"/>
      <c r="N17" s="73"/>
      <c r="O17" s="30"/>
      <c r="P17" s="56"/>
      <c r="Q17" s="56"/>
      <c r="R17" s="30"/>
      <c r="S17" s="57"/>
      <c r="T17" s="58"/>
    </row>
    <row r="18" spans="2:20" s="44" customFormat="1" x14ac:dyDescent="0.2">
      <c r="B18" s="30"/>
      <c r="C18" s="30"/>
      <c r="D18" s="36"/>
      <c r="E18" s="33"/>
      <c r="F18" s="73"/>
      <c r="G18" s="73"/>
      <c r="H18" s="73"/>
      <c r="I18" s="30"/>
      <c r="J18" s="30"/>
      <c r="K18" s="56"/>
      <c r="L18" s="73"/>
      <c r="M18" s="73"/>
      <c r="N18" s="73"/>
      <c r="O18" s="30"/>
      <c r="P18" s="56"/>
      <c r="Q18" s="56"/>
      <c r="R18" s="30"/>
      <c r="S18" s="57"/>
      <c r="T18" s="58"/>
    </row>
    <row r="19" spans="2:20" s="44" customFormat="1" x14ac:dyDescent="0.2">
      <c r="B19" s="30"/>
      <c r="C19" s="30"/>
      <c r="D19" s="36"/>
      <c r="E19" s="33"/>
      <c r="F19" s="73"/>
      <c r="G19" s="73"/>
      <c r="H19" s="73"/>
      <c r="I19" s="30"/>
      <c r="J19" s="30"/>
      <c r="K19" s="56"/>
      <c r="L19" s="73"/>
      <c r="M19" s="73"/>
      <c r="N19" s="73"/>
      <c r="O19" s="30"/>
      <c r="P19" s="56"/>
      <c r="Q19" s="56"/>
      <c r="R19" s="30"/>
      <c r="S19" s="57"/>
      <c r="T19" s="58"/>
    </row>
    <row r="20" spans="2:20" s="44" customFormat="1" x14ac:dyDescent="0.2">
      <c r="B20" s="30"/>
      <c r="C20" s="30"/>
      <c r="D20" s="36"/>
      <c r="E20" s="33"/>
      <c r="F20" s="73"/>
      <c r="G20" s="73"/>
      <c r="H20" s="73"/>
      <c r="I20" s="30"/>
      <c r="J20" s="30"/>
      <c r="K20" s="56"/>
      <c r="L20" s="73"/>
      <c r="M20" s="73"/>
      <c r="N20" s="73"/>
      <c r="O20" s="30"/>
      <c r="P20" s="56"/>
      <c r="Q20" s="56"/>
      <c r="R20" s="30"/>
      <c r="S20" s="57"/>
      <c r="T20" s="58"/>
    </row>
    <row r="21" spans="2:20" s="44" customFormat="1" x14ac:dyDescent="0.2">
      <c r="B21" s="30"/>
      <c r="C21" s="30"/>
      <c r="D21" s="35"/>
      <c r="E21" s="33"/>
      <c r="F21" s="73"/>
      <c r="G21" s="73"/>
      <c r="H21" s="73"/>
      <c r="I21" s="30"/>
      <c r="J21" s="30"/>
      <c r="K21" s="56"/>
      <c r="L21" s="73"/>
      <c r="M21" s="73"/>
      <c r="N21" s="73"/>
      <c r="O21" s="30"/>
      <c r="P21" s="56"/>
      <c r="Q21" s="56"/>
      <c r="R21" s="30"/>
      <c r="S21" s="57"/>
      <c r="T21" s="58"/>
    </row>
    <row r="22" spans="2:20" s="44" customFormat="1" x14ac:dyDescent="0.2">
      <c r="B22" s="30"/>
      <c r="C22" s="30"/>
      <c r="D22" s="35"/>
      <c r="E22" s="33"/>
      <c r="F22" s="73"/>
      <c r="G22" s="73"/>
      <c r="H22" s="73"/>
      <c r="I22" s="30"/>
      <c r="J22" s="30"/>
      <c r="K22" s="56"/>
      <c r="L22" s="73"/>
      <c r="M22" s="73"/>
      <c r="N22" s="73"/>
      <c r="O22" s="30"/>
      <c r="P22" s="56"/>
      <c r="Q22" s="56"/>
      <c r="R22" s="30"/>
      <c r="S22" s="57"/>
      <c r="T22" s="58"/>
    </row>
    <row r="23" spans="2:20" s="44" customFormat="1" x14ac:dyDescent="0.2">
      <c r="B23" s="30"/>
      <c r="C23" s="30"/>
      <c r="D23" s="35"/>
      <c r="E23" s="33"/>
      <c r="F23" s="73"/>
      <c r="G23" s="73"/>
      <c r="H23" s="73"/>
      <c r="I23" s="30"/>
      <c r="J23" s="30"/>
      <c r="K23" s="56"/>
      <c r="L23" s="73"/>
      <c r="M23" s="73"/>
      <c r="N23" s="73"/>
      <c r="O23" s="30"/>
      <c r="P23" s="56"/>
      <c r="Q23" s="56"/>
      <c r="R23" s="30"/>
      <c r="S23" s="57"/>
      <c r="T23" s="58"/>
    </row>
    <row r="24" spans="2:20" s="44" customFormat="1" x14ac:dyDescent="0.2">
      <c r="B24" s="30"/>
      <c r="C24" s="30"/>
      <c r="D24" s="35"/>
      <c r="E24" s="33"/>
      <c r="F24" s="73"/>
      <c r="G24" s="73"/>
      <c r="H24" s="73"/>
      <c r="I24" s="30"/>
      <c r="J24" s="30"/>
      <c r="K24" s="56"/>
      <c r="L24" s="73"/>
      <c r="M24" s="73"/>
      <c r="N24" s="73"/>
      <c r="O24" s="30"/>
      <c r="P24" s="56"/>
      <c r="Q24" s="56"/>
      <c r="R24" s="30"/>
      <c r="S24" s="57"/>
      <c r="T24" s="58"/>
    </row>
    <row r="25" spans="2:20" x14ac:dyDescent="0.2">
      <c r="B25" s="30"/>
      <c r="C25" s="7"/>
      <c r="D25" s="36"/>
      <c r="E25" s="33"/>
      <c r="F25" s="82"/>
      <c r="G25" s="73"/>
      <c r="H25" s="82"/>
      <c r="I25" s="7"/>
      <c r="J25" s="7"/>
      <c r="K25" s="8"/>
      <c r="L25" s="82"/>
      <c r="M25" s="83"/>
      <c r="N25" s="82"/>
      <c r="O25" s="8"/>
      <c r="P25" s="8"/>
      <c r="Q25" s="8"/>
      <c r="R25" s="7"/>
      <c r="S25" s="9"/>
      <c r="T25" s="34"/>
    </row>
    <row r="26" spans="2:20" ht="13.5" thickBot="1" x14ac:dyDescent="0.25">
      <c r="B26" s="16"/>
      <c r="C26" s="17"/>
      <c r="D26" s="92"/>
      <c r="E26" s="17"/>
      <c r="F26" s="84"/>
      <c r="G26" s="85"/>
      <c r="H26" s="84"/>
      <c r="I26" s="17"/>
      <c r="J26" s="17"/>
      <c r="K26" s="18"/>
      <c r="L26" s="84"/>
      <c r="M26" s="85"/>
      <c r="N26" s="84"/>
      <c r="O26" s="18"/>
      <c r="P26" s="18"/>
      <c r="Q26" s="18"/>
      <c r="R26" s="17"/>
      <c r="S26" s="19"/>
      <c r="T26" s="20"/>
    </row>
    <row r="27" spans="2:20" x14ac:dyDescent="0.2">
      <c r="B27" s="13"/>
      <c r="C27" s="13"/>
      <c r="D27" s="93"/>
      <c r="E27" s="13"/>
      <c r="F27" s="1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1" t="s">
        <v>18</v>
      </c>
      <c r="T27" s="26">
        <f>+SUM(T11:T26)*0.16</f>
        <v>2206.896551712</v>
      </c>
    </row>
    <row r="28" spans="2:20" x14ac:dyDescent="0.2">
      <c r="B28" s="13"/>
      <c r="C28" s="13"/>
      <c r="D28" s="93"/>
      <c r="E28" s="13"/>
      <c r="F28" s="1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27" t="s">
        <v>17</v>
      </c>
      <c r="T28" s="28">
        <f>SUM(T11:T27)</f>
        <v>15999.999999911999</v>
      </c>
    </row>
    <row r="29" spans="2:20" x14ac:dyDescent="0.2">
      <c r="B29" s="13"/>
      <c r="C29" s="13"/>
      <c r="D29" s="93"/>
      <c r="E29" s="13"/>
      <c r="F29" s="1"/>
      <c r="G29" s="1"/>
      <c r="H29" s="1"/>
      <c r="I29" s="13"/>
      <c r="J29" s="1"/>
      <c r="K29" s="1"/>
      <c r="L29" s="1"/>
      <c r="M29" s="1"/>
      <c r="N29" s="1"/>
      <c r="O29" s="1"/>
      <c r="P29" s="1"/>
      <c r="Q29" s="1"/>
      <c r="R29" s="1"/>
      <c r="S29" s="11"/>
      <c r="T29" s="11"/>
    </row>
    <row r="30" spans="2:20" x14ac:dyDescent="0.2">
      <c r="B30" s="1"/>
      <c r="C30" s="1"/>
      <c r="D30" s="93"/>
      <c r="E30" s="1"/>
      <c r="F30" s="1"/>
      <c r="G30" s="1"/>
      <c r="H30" s="1"/>
      <c r="I30" s="13"/>
      <c r="J30" s="1"/>
      <c r="K30" s="1"/>
      <c r="L30" s="1"/>
      <c r="M30" s="1"/>
      <c r="N30" s="1"/>
      <c r="O30" s="1"/>
      <c r="P30" s="1"/>
      <c r="Q30" s="1"/>
      <c r="R30" s="1"/>
      <c r="S30" s="1"/>
      <c r="T30" s="12"/>
    </row>
    <row r="31" spans="2:20" x14ac:dyDescent="0.2">
      <c r="B31" s="1"/>
      <c r="C31" s="1"/>
      <c r="D31" s="93"/>
      <c r="E31" s="1"/>
      <c r="F31" s="1"/>
      <c r="G31" s="1"/>
      <c r="H31" s="1"/>
      <c r="I31" s="13"/>
      <c r="J31" s="1"/>
      <c r="K31" s="1"/>
      <c r="L31" s="1"/>
      <c r="M31" s="1"/>
      <c r="N31" s="1"/>
      <c r="O31" s="1"/>
      <c r="P31" s="1"/>
      <c r="Q31" s="1"/>
      <c r="R31" s="1"/>
      <c r="S31" s="1"/>
      <c r="T31" s="109"/>
    </row>
    <row r="32" spans="2:20" x14ac:dyDescent="0.2">
      <c r="B32" s="29"/>
      <c r="C32" s="29"/>
      <c r="D32" s="94"/>
      <c r="E32" s="29"/>
      <c r="F32" s="29"/>
      <c r="G32" s="29"/>
      <c r="H32" s="29"/>
      <c r="I32" s="41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</row>
    <row r="33" spans="2:20" x14ac:dyDescent="0.2">
      <c r="B33" s="29"/>
      <c r="C33" s="29"/>
      <c r="D33" s="94"/>
      <c r="E33" s="29"/>
      <c r="F33" s="29"/>
      <c r="G33" s="29"/>
      <c r="H33" s="29"/>
      <c r="I33" s="41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28"/>
  <sheetViews>
    <sheetView zoomScaleNormal="100" workbookViewId="0">
      <selection activeCell="B1" sqref="B1:T24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0.28515625" customWidth="1"/>
    <col min="20" max="20" width="13.85546875" customWidth="1"/>
  </cols>
  <sheetData>
    <row r="1" spans="2:25" s="2" customFormat="1" x14ac:dyDescent="0.2">
      <c r="C1" s="3"/>
      <c r="D1" s="4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13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x14ac:dyDescent="0.2">
      <c r="B8" s="173" t="s">
        <v>19</v>
      </c>
      <c r="C8" s="173"/>
      <c r="D8" s="10" t="s">
        <v>109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2" t="s">
        <v>135</v>
      </c>
      <c r="T8" s="172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39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x14ac:dyDescent="0.2">
      <c r="B11" s="30">
        <v>1</v>
      </c>
      <c r="C11" s="30" t="s">
        <v>39</v>
      </c>
      <c r="D11" s="32" t="s">
        <v>110</v>
      </c>
      <c r="E11" s="33"/>
      <c r="F11" s="73"/>
      <c r="G11" s="73"/>
      <c r="H11" s="73">
        <v>1</v>
      </c>
      <c r="I11" s="30"/>
      <c r="J11" s="52"/>
      <c r="K11" s="52"/>
      <c r="L11" s="77"/>
      <c r="M11" s="77"/>
      <c r="N11" s="77"/>
      <c r="O11" s="52"/>
      <c r="P11" s="52"/>
      <c r="Q11" s="52"/>
      <c r="R11" s="52">
        <f>SUM(F11:Q11)</f>
        <v>1</v>
      </c>
      <c r="S11" s="54">
        <v>4500</v>
      </c>
      <c r="T11" s="55">
        <f>S11*R11</f>
        <v>4500</v>
      </c>
    </row>
    <row r="12" spans="2:25" s="44" customFormat="1" x14ac:dyDescent="0.2">
      <c r="B12" s="30">
        <v>2</v>
      </c>
      <c r="C12" s="30" t="s">
        <v>39</v>
      </c>
      <c r="D12" s="32" t="s">
        <v>336</v>
      </c>
      <c r="E12" s="33"/>
      <c r="F12" s="73"/>
      <c r="G12" s="73"/>
      <c r="H12" s="73">
        <v>1</v>
      </c>
      <c r="I12" s="30"/>
      <c r="J12" s="30"/>
      <c r="K12" s="30"/>
      <c r="L12" s="73">
        <v>1</v>
      </c>
      <c r="M12" s="73"/>
      <c r="N12" s="73"/>
      <c r="O12" s="30"/>
      <c r="P12" s="30">
        <v>1</v>
      </c>
      <c r="Q12" s="30"/>
      <c r="R12" s="30">
        <f>+SUM(F12:Q12)</f>
        <v>3</v>
      </c>
      <c r="S12" s="57">
        <v>3959.7701149999998</v>
      </c>
      <c r="T12" s="58">
        <f>+R12*S12</f>
        <v>11879.310345</v>
      </c>
    </row>
    <row r="13" spans="2:25" s="44" customFormat="1" x14ac:dyDescent="0.2">
      <c r="B13" s="30"/>
      <c r="C13" s="30"/>
      <c r="D13" s="32"/>
      <c r="E13" s="33"/>
      <c r="F13" s="73"/>
      <c r="G13" s="73"/>
      <c r="H13" s="73"/>
      <c r="I13" s="30"/>
      <c r="J13" s="30"/>
      <c r="K13" s="56"/>
      <c r="L13" s="73"/>
      <c r="M13" s="73"/>
      <c r="N13" s="73"/>
      <c r="O13" s="30"/>
      <c r="P13" s="56"/>
      <c r="Q13" s="56"/>
      <c r="R13" s="30"/>
      <c r="S13" s="57"/>
      <c r="T13" s="58">
        <f>+S13*R13</f>
        <v>0</v>
      </c>
    </row>
    <row r="14" spans="2:25" s="44" customFormat="1" x14ac:dyDescent="0.2">
      <c r="B14" s="30"/>
      <c r="C14" s="30"/>
      <c r="D14" s="32"/>
      <c r="E14" s="33"/>
      <c r="F14" s="73"/>
      <c r="G14" s="73"/>
      <c r="H14" s="73"/>
      <c r="I14" s="30"/>
      <c r="J14" s="30"/>
      <c r="K14" s="56"/>
      <c r="L14" s="73"/>
      <c r="M14" s="73"/>
      <c r="N14" s="73"/>
      <c r="O14" s="30"/>
      <c r="P14" s="56"/>
      <c r="Q14" s="56"/>
      <c r="R14" s="30"/>
      <c r="S14" s="57"/>
      <c r="T14" s="58">
        <f>+S14*R14</f>
        <v>0</v>
      </c>
    </row>
    <row r="15" spans="2:25" s="44" customFormat="1" x14ac:dyDescent="0.2">
      <c r="B15" s="30"/>
      <c r="C15" s="30"/>
      <c r="D15" s="32"/>
      <c r="E15" s="33"/>
      <c r="F15" s="73"/>
      <c r="G15" s="73"/>
      <c r="H15" s="73"/>
      <c r="I15" s="30"/>
      <c r="J15" s="30"/>
      <c r="K15" s="56"/>
      <c r="L15" s="73"/>
      <c r="M15" s="73"/>
      <c r="N15" s="73"/>
      <c r="O15" s="30"/>
      <c r="P15" s="56"/>
      <c r="Q15" s="56"/>
      <c r="R15" s="30"/>
      <c r="S15" s="57"/>
      <c r="T15" s="58">
        <f t="shared" ref="T15:T19" si="0">+S15*R15</f>
        <v>0</v>
      </c>
    </row>
    <row r="16" spans="2:25" s="44" customFormat="1" x14ac:dyDescent="0.2">
      <c r="B16" s="30"/>
      <c r="C16" s="30"/>
      <c r="D16" s="31"/>
      <c r="E16" s="33"/>
      <c r="F16" s="73"/>
      <c r="G16" s="73"/>
      <c r="H16" s="73"/>
      <c r="I16" s="30"/>
      <c r="J16" s="30"/>
      <c r="K16" s="56"/>
      <c r="L16" s="73"/>
      <c r="M16" s="73"/>
      <c r="N16" s="73"/>
      <c r="O16" s="30"/>
      <c r="P16" s="56"/>
      <c r="Q16" s="56"/>
      <c r="R16" s="30"/>
      <c r="S16" s="57"/>
      <c r="T16" s="58">
        <f t="shared" si="0"/>
        <v>0</v>
      </c>
    </row>
    <row r="17" spans="2:20" s="44" customFormat="1" x14ac:dyDescent="0.2">
      <c r="B17" s="30"/>
      <c r="C17" s="30"/>
      <c r="D17" s="31"/>
      <c r="E17" s="33"/>
      <c r="F17" s="73"/>
      <c r="G17" s="73"/>
      <c r="H17" s="73"/>
      <c r="I17" s="30"/>
      <c r="J17" s="30"/>
      <c r="K17" s="56"/>
      <c r="L17" s="73"/>
      <c r="M17" s="73"/>
      <c r="N17" s="73"/>
      <c r="O17" s="30"/>
      <c r="P17" s="56"/>
      <c r="Q17" s="56"/>
      <c r="R17" s="30"/>
      <c r="S17" s="57"/>
      <c r="T17" s="58">
        <f t="shared" si="0"/>
        <v>0</v>
      </c>
    </row>
    <row r="18" spans="2:20" s="44" customFormat="1" x14ac:dyDescent="0.2">
      <c r="B18" s="30"/>
      <c r="C18" s="30"/>
      <c r="D18" s="31"/>
      <c r="E18" s="33"/>
      <c r="F18" s="73"/>
      <c r="G18" s="73"/>
      <c r="H18" s="73"/>
      <c r="I18" s="30"/>
      <c r="J18" s="30"/>
      <c r="K18" s="56"/>
      <c r="L18" s="73"/>
      <c r="M18" s="73"/>
      <c r="N18" s="73"/>
      <c r="O18" s="30"/>
      <c r="P18" s="56"/>
      <c r="Q18" s="56"/>
      <c r="R18" s="30"/>
      <c r="S18" s="57"/>
      <c r="T18" s="58">
        <f t="shared" si="0"/>
        <v>0</v>
      </c>
    </row>
    <row r="19" spans="2:20" s="44" customFormat="1" x14ac:dyDescent="0.2">
      <c r="B19" s="30"/>
      <c r="C19" s="30"/>
      <c r="D19" s="32"/>
      <c r="E19" s="33"/>
      <c r="F19" s="73"/>
      <c r="G19" s="73"/>
      <c r="H19" s="73"/>
      <c r="I19" s="30"/>
      <c r="J19" s="30"/>
      <c r="K19" s="56"/>
      <c r="L19" s="73"/>
      <c r="M19" s="73"/>
      <c r="N19" s="73"/>
      <c r="O19" s="30"/>
      <c r="P19" s="56"/>
      <c r="Q19" s="56"/>
      <c r="R19" s="30"/>
      <c r="S19" s="57"/>
      <c r="T19" s="58">
        <f t="shared" si="0"/>
        <v>0</v>
      </c>
    </row>
    <row r="20" spans="2:20" x14ac:dyDescent="0.2">
      <c r="B20" s="30"/>
      <c r="C20" s="7"/>
      <c r="D20" s="32"/>
      <c r="E20" s="33"/>
      <c r="F20" s="82"/>
      <c r="G20" s="73"/>
      <c r="H20" s="82"/>
      <c r="I20" s="7"/>
      <c r="J20" s="7"/>
      <c r="K20" s="8"/>
      <c r="L20" s="82"/>
      <c r="M20" s="83"/>
      <c r="N20" s="82"/>
      <c r="O20" s="8"/>
      <c r="P20" s="8"/>
      <c r="Q20" s="8"/>
      <c r="R20" s="7"/>
      <c r="S20" s="9"/>
      <c r="T20" s="34"/>
    </row>
    <row r="21" spans="2:20" ht="13.5" thickBot="1" x14ac:dyDescent="0.25">
      <c r="B21" s="16"/>
      <c r="C21" s="17"/>
      <c r="D21" s="17"/>
      <c r="E21" s="17"/>
      <c r="F21" s="84"/>
      <c r="G21" s="85"/>
      <c r="H21" s="84"/>
      <c r="I21" s="17"/>
      <c r="J21" s="17"/>
      <c r="K21" s="18"/>
      <c r="L21" s="84"/>
      <c r="M21" s="85"/>
      <c r="N21" s="84"/>
      <c r="O21" s="18"/>
      <c r="P21" s="18"/>
      <c r="Q21" s="18"/>
      <c r="R21" s="17"/>
      <c r="S21" s="19"/>
      <c r="T21" s="20"/>
    </row>
    <row r="22" spans="2:20" x14ac:dyDescent="0.2">
      <c r="B22" s="13"/>
      <c r="C22" s="13"/>
      <c r="D22" s="1"/>
      <c r="E22" s="13"/>
      <c r="F22" s="1"/>
      <c r="G22" s="1"/>
      <c r="H22" s="1"/>
      <c r="I22" s="13"/>
      <c r="J22" s="1"/>
      <c r="K22" s="1"/>
      <c r="L22" s="1"/>
      <c r="M22" s="1"/>
      <c r="N22" s="1"/>
      <c r="O22" s="1"/>
      <c r="P22" s="1"/>
      <c r="Q22" s="1"/>
      <c r="R22" s="1"/>
      <c r="S22" s="11" t="s">
        <v>18</v>
      </c>
      <c r="T22" s="26">
        <f>+SUM(T11:T21)*0.16</f>
        <v>2620.6896551999998</v>
      </c>
    </row>
    <row r="23" spans="2:20" x14ac:dyDescent="0.2">
      <c r="B23" s="13"/>
      <c r="C23" s="13"/>
      <c r="D23" s="1"/>
      <c r="E23" s="13"/>
      <c r="F23" s="1"/>
      <c r="G23" s="1"/>
      <c r="H23" s="1"/>
      <c r="I23" s="13"/>
      <c r="J23" s="1"/>
      <c r="K23" s="1"/>
      <c r="L23" s="1"/>
      <c r="M23" s="1"/>
      <c r="N23" s="1"/>
      <c r="O23" s="1"/>
      <c r="P23" s="1"/>
      <c r="Q23" s="1"/>
      <c r="R23" s="1"/>
      <c r="S23" s="27" t="s">
        <v>17</v>
      </c>
      <c r="T23" s="28">
        <f>SUM(T11:T22)</f>
        <v>19000.000000200002</v>
      </c>
    </row>
    <row r="24" spans="2:20" x14ac:dyDescent="0.2">
      <c r="B24" s="13"/>
      <c r="C24" s="13"/>
      <c r="D24" s="1"/>
      <c r="E24" s="13"/>
      <c r="F24" s="1"/>
      <c r="G24" s="1"/>
      <c r="H24" s="1"/>
      <c r="I24" s="13"/>
      <c r="J24" s="1"/>
      <c r="K24" s="1"/>
      <c r="L24" s="1"/>
      <c r="M24" s="1"/>
      <c r="N24" s="1"/>
      <c r="O24" s="1"/>
      <c r="P24" s="1"/>
      <c r="Q24" s="1"/>
      <c r="R24" s="1"/>
      <c r="S24" s="11"/>
      <c r="T24" s="11"/>
    </row>
    <row r="25" spans="2:20" x14ac:dyDescent="0.2">
      <c r="B25" s="1"/>
      <c r="C25" s="1"/>
      <c r="D25" s="1"/>
      <c r="E25" s="1"/>
      <c r="F25" s="1"/>
      <c r="G25" s="1"/>
      <c r="H25" s="1"/>
      <c r="I25" s="13"/>
      <c r="J25" s="1"/>
      <c r="K25" s="1"/>
      <c r="L25" s="1"/>
      <c r="M25" s="1"/>
      <c r="N25" s="1"/>
      <c r="O25" s="1"/>
      <c r="P25" s="1"/>
      <c r="Q25" s="1"/>
      <c r="R25" s="1"/>
      <c r="S25" s="1"/>
      <c r="T25" s="12"/>
    </row>
    <row r="26" spans="2:20" x14ac:dyDescent="0.2">
      <c r="B26" s="1"/>
      <c r="C26" s="1"/>
      <c r="D26" s="1"/>
      <c r="E26" s="1"/>
      <c r="F26" s="1"/>
      <c r="G26" s="1"/>
      <c r="H26" s="1"/>
      <c r="I26" s="13"/>
      <c r="J26" s="1"/>
      <c r="K26" s="1"/>
      <c r="L26" s="1"/>
      <c r="M26" s="1"/>
      <c r="N26" s="1"/>
      <c r="O26" s="1"/>
      <c r="P26" s="1"/>
      <c r="Q26" s="1"/>
      <c r="R26" s="1"/>
      <c r="S26" s="1"/>
      <c r="T26" s="109"/>
    </row>
    <row r="27" spans="2:20" x14ac:dyDescent="0.2">
      <c r="B27" s="29"/>
      <c r="C27" s="29"/>
      <c r="D27" s="29"/>
      <c r="E27" s="29"/>
      <c r="F27" s="29"/>
      <c r="G27" s="29"/>
      <c r="H27" s="29"/>
      <c r="I27" s="41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</row>
    <row r="28" spans="2:20" x14ac:dyDescent="0.2">
      <c r="B28" s="29"/>
      <c r="C28" s="29"/>
      <c r="D28" s="29"/>
      <c r="E28" s="29"/>
      <c r="F28" s="29"/>
      <c r="G28" s="29"/>
      <c r="H28" s="29"/>
      <c r="I28" s="41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3"/>
  <sheetViews>
    <sheetView topLeftCell="B1" zoomScale="115" zoomScaleNormal="115" workbookViewId="0">
      <selection activeCell="B2" sqref="B2:T29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style="90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2.28515625" bestFit="1" customWidth="1"/>
    <col min="20" max="20" width="13.85546875" customWidth="1"/>
  </cols>
  <sheetData>
    <row r="1" spans="2:25" s="2" customFormat="1" x14ac:dyDescent="0.2">
      <c r="C1" s="3"/>
      <c r="D1" s="87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88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22.5" x14ac:dyDescent="0.2">
      <c r="B8" s="173" t="s">
        <v>19</v>
      </c>
      <c r="C8" s="173"/>
      <c r="D8" s="89" t="s">
        <v>302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91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x14ac:dyDescent="0.2">
      <c r="B11" s="30">
        <v>1</v>
      </c>
      <c r="C11" s="30" t="s">
        <v>39</v>
      </c>
      <c r="D11" s="36" t="s">
        <v>344</v>
      </c>
      <c r="E11" s="119"/>
      <c r="F11" s="73"/>
      <c r="G11" s="73">
        <v>1</v>
      </c>
      <c r="H11" s="73"/>
      <c r="I11" s="30"/>
      <c r="J11" s="52"/>
      <c r="K11" s="53"/>
      <c r="L11" s="77"/>
      <c r="M11" s="77"/>
      <c r="N11" s="77"/>
      <c r="O11" s="52"/>
      <c r="P11" s="53"/>
      <c r="Q11" s="53"/>
      <c r="R11" s="52">
        <v>1</v>
      </c>
      <c r="S11" s="54">
        <v>21551.724137900001</v>
      </c>
      <c r="T11" s="55">
        <f>+R11*S11</f>
        <v>21551.724137900001</v>
      </c>
    </row>
    <row r="12" spans="2:25" s="44" customFormat="1" x14ac:dyDescent="0.2">
      <c r="B12" s="30">
        <v>2</v>
      </c>
      <c r="C12" s="30" t="s">
        <v>39</v>
      </c>
      <c r="D12" s="36" t="s">
        <v>345</v>
      </c>
      <c r="E12" s="33"/>
      <c r="F12" s="73"/>
      <c r="G12" s="73">
        <v>1</v>
      </c>
      <c r="H12" s="73"/>
      <c r="I12" s="30"/>
      <c r="J12" s="30"/>
      <c r="K12" s="56"/>
      <c r="L12" s="73"/>
      <c r="M12" s="73"/>
      <c r="N12" s="73"/>
      <c r="O12" s="30"/>
      <c r="P12" s="56"/>
      <c r="Q12" s="56"/>
      <c r="R12" s="30">
        <f>+SUM(F12:Q12)</f>
        <v>1</v>
      </c>
      <c r="S12" s="57">
        <v>344094.83103399997</v>
      </c>
      <c r="T12" s="58">
        <f>+R12*S12</f>
        <v>344094.83103399997</v>
      </c>
    </row>
    <row r="13" spans="2:25" s="44" customFormat="1" x14ac:dyDescent="0.2">
      <c r="B13" s="30">
        <v>3</v>
      </c>
      <c r="C13" s="30" t="s">
        <v>39</v>
      </c>
      <c r="D13" s="36" t="s">
        <v>346</v>
      </c>
      <c r="E13" s="33"/>
      <c r="F13" s="73"/>
      <c r="G13" s="73"/>
      <c r="H13" s="73"/>
      <c r="I13" s="30"/>
      <c r="J13" s="30"/>
      <c r="K13" s="56"/>
      <c r="L13" s="73"/>
      <c r="M13" s="73"/>
      <c r="N13" s="73"/>
      <c r="O13" s="30">
        <v>1</v>
      </c>
      <c r="P13" s="56"/>
      <c r="Q13" s="56"/>
      <c r="R13" s="30">
        <f>+SUM(F13:Q13)</f>
        <v>1</v>
      </c>
      <c r="S13" s="57">
        <v>17241.379310299999</v>
      </c>
      <c r="T13" s="58">
        <f>+R13*S13</f>
        <v>17241.379310299999</v>
      </c>
      <c r="U13" s="165"/>
    </row>
    <row r="14" spans="2:25" s="44" customFormat="1" x14ac:dyDescent="0.2">
      <c r="B14" s="30"/>
      <c r="C14" s="30"/>
      <c r="D14" s="36"/>
      <c r="E14" s="33"/>
      <c r="F14" s="73"/>
      <c r="G14" s="73"/>
      <c r="H14" s="73"/>
      <c r="I14" s="30"/>
      <c r="J14" s="30"/>
      <c r="K14" s="56"/>
      <c r="L14" s="73"/>
      <c r="M14" s="73"/>
      <c r="N14" s="73"/>
      <c r="O14" s="30"/>
      <c r="P14" s="56"/>
      <c r="Q14" s="56"/>
      <c r="R14" s="30"/>
      <c r="S14" s="57"/>
      <c r="T14" s="58"/>
    </row>
    <row r="15" spans="2:25" s="44" customFormat="1" x14ac:dyDescent="0.2">
      <c r="B15" s="30"/>
      <c r="C15" s="30"/>
      <c r="D15" s="36"/>
      <c r="E15" s="33"/>
      <c r="F15" s="73"/>
      <c r="G15" s="73"/>
      <c r="H15" s="73"/>
      <c r="I15" s="30"/>
      <c r="J15" s="30"/>
      <c r="K15" s="56"/>
      <c r="L15" s="73"/>
      <c r="M15" s="73"/>
      <c r="N15" s="73"/>
      <c r="O15" s="30"/>
      <c r="P15" s="56"/>
      <c r="Q15" s="56"/>
      <c r="R15" s="30"/>
      <c r="S15" s="57"/>
      <c r="T15" s="58"/>
      <c r="U15" s="165"/>
    </row>
    <row r="16" spans="2:25" s="44" customFormat="1" x14ac:dyDescent="0.2">
      <c r="B16" s="30"/>
      <c r="C16" s="30"/>
      <c r="D16" s="36"/>
      <c r="E16" s="33"/>
      <c r="F16" s="73"/>
      <c r="G16" s="73"/>
      <c r="H16" s="73"/>
      <c r="I16" s="30"/>
      <c r="J16" s="30"/>
      <c r="K16" s="56"/>
      <c r="L16" s="73"/>
      <c r="M16" s="73"/>
      <c r="N16" s="73"/>
      <c r="O16" s="30"/>
      <c r="P16" s="56"/>
      <c r="Q16" s="56"/>
      <c r="R16" s="30"/>
      <c r="S16" s="57"/>
      <c r="T16" s="58"/>
      <c r="U16" s="167"/>
    </row>
    <row r="17" spans="2:20" s="44" customFormat="1" x14ac:dyDescent="0.2">
      <c r="B17" s="30"/>
      <c r="C17" s="30"/>
      <c r="D17" s="36"/>
      <c r="E17" s="33"/>
      <c r="F17" s="73"/>
      <c r="G17" s="73"/>
      <c r="H17" s="73"/>
      <c r="I17" s="30"/>
      <c r="J17" s="30"/>
      <c r="K17" s="56"/>
      <c r="L17" s="73"/>
      <c r="M17" s="73"/>
      <c r="N17" s="73"/>
      <c r="O17" s="30"/>
      <c r="P17" s="56"/>
      <c r="Q17" s="56"/>
      <c r="R17" s="30"/>
      <c r="S17" s="57"/>
      <c r="T17" s="58"/>
    </row>
    <row r="18" spans="2:20" s="44" customFormat="1" x14ac:dyDescent="0.2">
      <c r="B18" s="30"/>
      <c r="C18" s="30"/>
      <c r="D18" s="36"/>
      <c r="E18" s="33"/>
      <c r="F18" s="73"/>
      <c r="G18" s="73"/>
      <c r="H18" s="73"/>
      <c r="I18" s="30"/>
      <c r="J18" s="30"/>
      <c r="K18" s="56"/>
      <c r="L18" s="73"/>
      <c r="M18" s="73"/>
      <c r="N18" s="73"/>
      <c r="O18" s="30"/>
      <c r="P18" s="56"/>
      <c r="Q18" s="56"/>
      <c r="R18" s="30"/>
      <c r="S18" s="57"/>
      <c r="T18" s="58"/>
    </row>
    <row r="19" spans="2:20" s="44" customFormat="1" x14ac:dyDescent="0.2">
      <c r="B19" s="30"/>
      <c r="C19" s="30"/>
      <c r="D19" s="36"/>
      <c r="E19" s="33"/>
      <c r="F19" s="73"/>
      <c r="G19" s="73"/>
      <c r="H19" s="73"/>
      <c r="I19" s="30"/>
      <c r="J19" s="30"/>
      <c r="K19" s="56"/>
      <c r="L19" s="73"/>
      <c r="M19" s="73"/>
      <c r="N19" s="73"/>
      <c r="O19" s="30"/>
      <c r="P19" s="56"/>
      <c r="Q19" s="56"/>
      <c r="R19" s="30"/>
      <c r="S19" s="57"/>
      <c r="T19" s="58"/>
    </row>
    <row r="20" spans="2:20" s="44" customFormat="1" x14ac:dyDescent="0.2">
      <c r="B20" s="30"/>
      <c r="C20" s="30"/>
      <c r="D20" s="36"/>
      <c r="E20" s="33"/>
      <c r="F20" s="73"/>
      <c r="G20" s="73"/>
      <c r="H20" s="73"/>
      <c r="I20" s="30"/>
      <c r="J20" s="30"/>
      <c r="K20" s="56"/>
      <c r="L20" s="73"/>
      <c r="M20" s="73"/>
      <c r="N20" s="73"/>
      <c r="O20" s="30"/>
      <c r="P20" s="56"/>
      <c r="Q20" s="56"/>
      <c r="R20" s="30"/>
      <c r="S20" s="57"/>
      <c r="T20" s="58"/>
    </row>
    <row r="21" spans="2:20" s="44" customFormat="1" x14ac:dyDescent="0.2">
      <c r="B21" s="30"/>
      <c r="C21" s="30"/>
      <c r="D21" s="35"/>
      <c r="E21" s="33"/>
      <c r="F21" s="73"/>
      <c r="G21" s="73"/>
      <c r="H21" s="73"/>
      <c r="I21" s="30"/>
      <c r="J21" s="30"/>
      <c r="K21" s="56"/>
      <c r="L21" s="73"/>
      <c r="M21" s="73"/>
      <c r="N21" s="73"/>
      <c r="O21" s="30"/>
      <c r="P21" s="56"/>
      <c r="Q21" s="56"/>
      <c r="R21" s="30"/>
      <c r="S21" s="57"/>
      <c r="T21" s="58"/>
    </row>
    <row r="22" spans="2:20" s="44" customFormat="1" x14ac:dyDescent="0.2">
      <c r="B22" s="30"/>
      <c r="C22" s="30"/>
      <c r="D22" s="35"/>
      <c r="E22" s="33"/>
      <c r="F22" s="73"/>
      <c r="G22" s="73"/>
      <c r="H22" s="73"/>
      <c r="I22" s="30"/>
      <c r="J22" s="30"/>
      <c r="K22" s="56"/>
      <c r="L22" s="73"/>
      <c r="M22" s="73"/>
      <c r="N22" s="73"/>
      <c r="O22" s="30"/>
      <c r="P22" s="56"/>
      <c r="Q22" s="56"/>
      <c r="R22" s="30"/>
      <c r="S22" s="57"/>
      <c r="T22" s="58"/>
    </row>
    <row r="23" spans="2:20" s="44" customFormat="1" x14ac:dyDescent="0.2">
      <c r="B23" s="30"/>
      <c r="C23" s="30"/>
      <c r="D23" s="35"/>
      <c r="E23" s="33"/>
      <c r="F23" s="73"/>
      <c r="G23" s="73"/>
      <c r="H23" s="73"/>
      <c r="I23" s="30"/>
      <c r="J23" s="30"/>
      <c r="K23" s="56"/>
      <c r="L23" s="73"/>
      <c r="M23" s="73"/>
      <c r="N23" s="73"/>
      <c r="O23" s="30"/>
      <c r="P23" s="56"/>
      <c r="Q23" s="56"/>
      <c r="R23" s="30"/>
      <c r="S23" s="57"/>
      <c r="T23" s="58"/>
    </row>
    <row r="24" spans="2:20" s="44" customFormat="1" x14ac:dyDescent="0.2">
      <c r="B24" s="30"/>
      <c r="C24" s="30"/>
      <c r="D24" s="35"/>
      <c r="E24" s="33"/>
      <c r="F24" s="73"/>
      <c r="G24" s="73"/>
      <c r="H24" s="73"/>
      <c r="I24" s="30"/>
      <c r="J24" s="30"/>
      <c r="K24" s="56"/>
      <c r="L24" s="73"/>
      <c r="M24" s="73"/>
      <c r="N24" s="73"/>
      <c r="O24" s="30"/>
      <c r="P24" s="56"/>
      <c r="Q24" s="56"/>
      <c r="R24" s="30"/>
      <c r="S24" s="57"/>
      <c r="T24" s="58"/>
    </row>
    <row r="25" spans="2:20" x14ac:dyDescent="0.2">
      <c r="B25" s="30"/>
      <c r="C25" s="7"/>
      <c r="D25" s="36"/>
      <c r="E25" s="33"/>
      <c r="F25" s="82"/>
      <c r="G25" s="73"/>
      <c r="H25" s="82"/>
      <c r="I25" s="7"/>
      <c r="J25" s="7"/>
      <c r="K25" s="8"/>
      <c r="L25" s="82"/>
      <c r="M25" s="83"/>
      <c r="N25" s="82"/>
      <c r="O25" s="8"/>
      <c r="P25" s="8"/>
      <c r="Q25" s="8"/>
      <c r="R25" s="7"/>
      <c r="S25" s="9"/>
      <c r="T25" s="34"/>
    </row>
    <row r="26" spans="2:20" ht="13.5" thickBot="1" x14ac:dyDescent="0.25">
      <c r="B26" s="16"/>
      <c r="C26" s="17"/>
      <c r="D26" s="92"/>
      <c r="E26" s="17"/>
      <c r="F26" s="84"/>
      <c r="G26" s="85"/>
      <c r="H26" s="84"/>
      <c r="I26" s="17"/>
      <c r="J26" s="17"/>
      <c r="K26" s="18"/>
      <c r="L26" s="84"/>
      <c r="M26" s="85"/>
      <c r="N26" s="84"/>
      <c r="O26" s="18"/>
      <c r="P26" s="18"/>
      <c r="Q26" s="18"/>
      <c r="R26" s="17"/>
      <c r="S26" s="19"/>
      <c r="T26" s="20"/>
    </row>
    <row r="27" spans="2:20" x14ac:dyDescent="0.2">
      <c r="B27" s="13"/>
      <c r="C27" s="13"/>
      <c r="D27" s="93"/>
      <c r="E27" s="13"/>
      <c r="F27" s="1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1" t="s">
        <v>18</v>
      </c>
      <c r="T27" s="26">
        <f>+SUM(T11:T26)*0.16</f>
        <v>61262.069517151991</v>
      </c>
    </row>
    <row r="28" spans="2:20" x14ac:dyDescent="0.2">
      <c r="B28" s="13"/>
      <c r="C28" s="13"/>
      <c r="D28" s="93"/>
      <c r="E28" s="13"/>
      <c r="F28" s="1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27" t="s">
        <v>17</v>
      </c>
      <c r="T28" s="28">
        <f>SUM(T11:T27)</f>
        <v>444150.00399935193</v>
      </c>
    </row>
    <row r="29" spans="2:20" x14ac:dyDescent="0.2">
      <c r="B29" s="13"/>
      <c r="C29" s="13"/>
      <c r="D29" s="93"/>
      <c r="E29" s="13"/>
      <c r="F29" s="1"/>
      <c r="G29" s="1"/>
      <c r="H29" s="1"/>
      <c r="I29" s="13"/>
      <c r="J29" s="1"/>
      <c r="K29" s="1"/>
      <c r="L29" s="1"/>
      <c r="M29" s="1"/>
      <c r="N29" s="1"/>
      <c r="O29" s="1"/>
      <c r="P29" s="1"/>
      <c r="Q29" s="1"/>
      <c r="R29" s="1"/>
      <c r="S29" s="11"/>
      <c r="T29" s="11"/>
    </row>
    <row r="30" spans="2:20" x14ac:dyDescent="0.2">
      <c r="B30" s="1"/>
      <c r="C30" s="1"/>
      <c r="D30" s="93"/>
      <c r="E30" s="1"/>
      <c r="F30" s="1"/>
      <c r="G30" s="1"/>
      <c r="H30" s="1"/>
      <c r="I30" s="13"/>
      <c r="J30" s="1"/>
      <c r="K30" s="1"/>
      <c r="L30" s="1"/>
      <c r="M30" s="1"/>
      <c r="N30" s="1"/>
      <c r="O30" s="1"/>
      <c r="P30" s="1"/>
      <c r="Q30" s="1"/>
      <c r="R30" s="1"/>
      <c r="S30" s="1"/>
      <c r="T30" s="12"/>
    </row>
    <row r="31" spans="2:20" x14ac:dyDescent="0.2">
      <c r="B31" s="1"/>
      <c r="C31" s="1"/>
      <c r="D31" s="93"/>
      <c r="E31" s="1"/>
      <c r="F31" s="1"/>
      <c r="G31" s="1"/>
      <c r="H31" s="1"/>
      <c r="I31" s="13"/>
      <c r="J31" s="1"/>
      <c r="K31" s="1"/>
      <c r="L31" s="1"/>
      <c r="M31" s="1"/>
      <c r="N31" s="1"/>
      <c r="O31" s="1"/>
      <c r="P31" s="1"/>
      <c r="Q31" s="1"/>
      <c r="R31" s="1"/>
      <c r="S31" s="1"/>
      <c r="T31" s="109"/>
    </row>
    <row r="32" spans="2:20" x14ac:dyDescent="0.2">
      <c r="B32" s="29"/>
      <c r="C32" s="29"/>
      <c r="D32" s="94"/>
      <c r="E32" s="29"/>
      <c r="F32" s="29"/>
      <c r="G32" s="29"/>
      <c r="H32" s="29"/>
      <c r="I32" s="41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</row>
    <row r="33" spans="2:20" x14ac:dyDescent="0.2">
      <c r="B33" s="29"/>
      <c r="C33" s="29"/>
      <c r="D33" s="94"/>
      <c r="E33" s="29"/>
      <c r="F33" s="29"/>
      <c r="G33" s="29"/>
      <c r="H33" s="29"/>
      <c r="I33" s="41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3"/>
  <sheetViews>
    <sheetView zoomScale="115" zoomScaleNormal="115" workbookViewId="0">
      <selection activeCell="B2" sqref="B2:T29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style="90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2.28515625" bestFit="1" customWidth="1"/>
    <col min="20" max="20" width="13.85546875" customWidth="1"/>
  </cols>
  <sheetData>
    <row r="1" spans="2:25" s="2" customFormat="1" x14ac:dyDescent="0.2">
      <c r="C1" s="3"/>
      <c r="D1" s="87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88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11.25" x14ac:dyDescent="0.2">
      <c r="B8" s="173" t="s">
        <v>19</v>
      </c>
      <c r="C8" s="173"/>
      <c r="D8" s="89" t="s">
        <v>303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91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x14ac:dyDescent="0.2">
      <c r="B11" s="30">
        <v>1</v>
      </c>
      <c r="C11" s="30" t="s">
        <v>39</v>
      </c>
      <c r="D11" s="36" t="s">
        <v>304</v>
      </c>
      <c r="E11" s="119"/>
      <c r="F11" s="73"/>
      <c r="G11" s="73"/>
      <c r="H11" s="73">
        <v>1</v>
      </c>
      <c r="I11" s="30"/>
      <c r="J11" s="52"/>
      <c r="K11" s="53"/>
      <c r="L11" s="77"/>
      <c r="M11" s="77"/>
      <c r="N11" s="77"/>
      <c r="O11" s="52"/>
      <c r="P11" s="53"/>
      <c r="Q11" s="53"/>
      <c r="R11" s="52">
        <f>SUM(F11:Q11)</f>
        <v>1</v>
      </c>
      <c r="S11" s="54"/>
      <c r="T11" s="55">
        <v>15517.241400000001</v>
      </c>
    </row>
    <row r="12" spans="2:25" s="44" customFormat="1" x14ac:dyDescent="0.2">
      <c r="B12" s="30"/>
      <c r="C12" s="30"/>
      <c r="D12" s="36"/>
      <c r="E12" s="33"/>
      <c r="F12" s="73"/>
      <c r="G12" s="73"/>
      <c r="H12" s="73"/>
      <c r="I12" s="30"/>
      <c r="J12" s="30"/>
      <c r="K12" s="56"/>
      <c r="L12" s="73"/>
      <c r="M12" s="73"/>
      <c r="N12" s="73"/>
      <c r="O12" s="30"/>
      <c r="P12" s="56"/>
      <c r="Q12" s="56"/>
      <c r="R12" s="30">
        <f>+SUM(F12:Q12)</f>
        <v>0</v>
      </c>
      <c r="S12" s="57"/>
      <c r="T12" s="58">
        <f>+R12*S12</f>
        <v>0</v>
      </c>
    </row>
    <row r="13" spans="2:25" s="44" customFormat="1" x14ac:dyDescent="0.2">
      <c r="B13" s="30"/>
      <c r="C13" s="30"/>
      <c r="D13" s="36"/>
      <c r="E13" s="33"/>
      <c r="F13" s="73"/>
      <c r="G13" s="73"/>
      <c r="H13" s="73"/>
      <c r="I13" s="30"/>
      <c r="J13" s="30"/>
      <c r="K13" s="56"/>
      <c r="L13" s="73"/>
      <c r="M13" s="73"/>
      <c r="N13" s="73"/>
      <c r="O13" s="30"/>
      <c r="P13" s="56"/>
      <c r="Q13" s="56"/>
      <c r="R13" s="30"/>
      <c r="S13" s="57"/>
      <c r="T13" s="58"/>
    </row>
    <row r="14" spans="2:25" s="44" customFormat="1" x14ac:dyDescent="0.2">
      <c r="B14" s="30"/>
      <c r="C14" s="30"/>
      <c r="D14" s="36"/>
      <c r="E14" s="33"/>
      <c r="F14" s="73"/>
      <c r="G14" s="73"/>
      <c r="H14" s="73"/>
      <c r="I14" s="30"/>
      <c r="J14" s="30"/>
      <c r="K14" s="56"/>
      <c r="L14" s="73"/>
      <c r="M14" s="73"/>
      <c r="N14" s="73"/>
      <c r="O14" s="30"/>
      <c r="P14" s="56"/>
      <c r="Q14" s="56"/>
      <c r="R14" s="30"/>
      <c r="S14" s="57"/>
      <c r="T14" s="58"/>
    </row>
    <row r="15" spans="2:25" s="44" customFormat="1" x14ac:dyDescent="0.2">
      <c r="B15" s="30"/>
      <c r="C15" s="30"/>
      <c r="D15" s="36"/>
      <c r="E15" s="33"/>
      <c r="F15" s="73"/>
      <c r="G15" s="73"/>
      <c r="H15" s="73"/>
      <c r="I15" s="30"/>
      <c r="J15" s="30"/>
      <c r="K15" s="56"/>
      <c r="L15" s="73"/>
      <c r="M15" s="73"/>
      <c r="N15" s="73"/>
      <c r="O15" s="30"/>
      <c r="P15" s="56"/>
      <c r="Q15" s="56"/>
      <c r="R15" s="30"/>
      <c r="S15" s="57"/>
      <c r="T15" s="58"/>
    </row>
    <row r="16" spans="2:25" s="44" customFormat="1" x14ac:dyDescent="0.2">
      <c r="B16" s="30"/>
      <c r="C16" s="30"/>
      <c r="D16" s="36"/>
      <c r="E16" s="33"/>
      <c r="F16" s="73"/>
      <c r="G16" s="73"/>
      <c r="H16" s="73"/>
      <c r="I16" s="30"/>
      <c r="J16" s="30"/>
      <c r="K16" s="56"/>
      <c r="L16" s="73"/>
      <c r="M16" s="73"/>
      <c r="N16" s="73"/>
      <c r="O16" s="30"/>
      <c r="P16" s="56"/>
      <c r="Q16" s="56"/>
      <c r="R16" s="30"/>
      <c r="S16" s="57"/>
      <c r="T16" s="58"/>
    </row>
    <row r="17" spans="2:20" s="44" customFormat="1" x14ac:dyDescent="0.2">
      <c r="B17" s="30"/>
      <c r="C17" s="30"/>
      <c r="D17" s="36"/>
      <c r="E17" s="33"/>
      <c r="F17" s="73"/>
      <c r="G17" s="73"/>
      <c r="H17" s="73"/>
      <c r="I17" s="30"/>
      <c r="J17" s="30"/>
      <c r="K17" s="56"/>
      <c r="L17" s="73"/>
      <c r="M17" s="73"/>
      <c r="N17" s="73"/>
      <c r="O17" s="30"/>
      <c r="P17" s="56"/>
      <c r="Q17" s="56"/>
      <c r="R17" s="30"/>
      <c r="S17" s="57"/>
      <c r="T17" s="58"/>
    </row>
    <row r="18" spans="2:20" s="44" customFormat="1" x14ac:dyDescent="0.2">
      <c r="B18" s="30"/>
      <c r="C18" s="30"/>
      <c r="D18" s="36"/>
      <c r="E18" s="33"/>
      <c r="F18" s="73"/>
      <c r="G18" s="73"/>
      <c r="H18" s="73"/>
      <c r="I18" s="30"/>
      <c r="J18" s="30"/>
      <c r="K18" s="56"/>
      <c r="L18" s="73"/>
      <c r="M18" s="73"/>
      <c r="N18" s="73"/>
      <c r="O18" s="30"/>
      <c r="P18" s="56"/>
      <c r="Q18" s="56"/>
      <c r="R18" s="30"/>
      <c r="S18" s="57"/>
      <c r="T18" s="58"/>
    </row>
    <row r="19" spans="2:20" s="44" customFormat="1" x14ac:dyDescent="0.2">
      <c r="B19" s="30"/>
      <c r="C19" s="30"/>
      <c r="D19" s="36"/>
      <c r="E19" s="33"/>
      <c r="F19" s="73"/>
      <c r="G19" s="73"/>
      <c r="H19" s="73"/>
      <c r="I19" s="30"/>
      <c r="J19" s="30"/>
      <c r="K19" s="56"/>
      <c r="L19" s="73"/>
      <c r="M19" s="73"/>
      <c r="N19" s="73"/>
      <c r="O19" s="30"/>
      <c r="P19" s="56"/>
      <c r="Q19" s="56"/>
      <c r="R19" s="30"/>
      <c r="S19" s="57"/>
      <c r="T19" s="58"/>
    </row>
    <row r="20" spans="2:20" s="44" customFormat="1" x14ac:dyDescent="0.2">
      <c r="B20" s="30"/>
      <c r="C20" s="30"/>
      <c r="D20" s="36"/>
      <c r="E20" s="33"/>
      <c r="F20" s="73"/>
      <c r="G20" s="73"/>
      <c r="H20" s="73"/>
      <c r="I20" s="30"/>
      <c r="J20" s="30"/>
      <c r="K20" s="56"/>
      <c r="L20" s="73"/>
      <c r="M20" s="73"/>
      <c r="N20" s="73"/>
      <c r="O20" s="30"/>
      <c r="P20" s="56"/>
      <c r="Q20" s="56"/>
      <c r="R20" s="30"/>
      <c r="S20" s="57"/>
      <c r="T20" s="58"/>
    </row>
    <row r="21" spans="2:20" s="44" customFormat="1" x14ac:dyDescent="0.2">
      <c r="B21" s="30"/>
      <c r="C21" s="30"/>
      <c r="D21" s="35"/>
      <c r="E21" s="33"/>
      <c r="F21" s="73"/>
      <c r="G21" s="73"/>
      <c r="H21" s="73"/>
      <c r="I21" s="30"/>
      <c r="J21" s="30"/>
      <c r="K21" s="56"/>
      <c r="L21" s="73"/>
      <c r="M21" s="73"/>
      <c r="N21" s="73"/>
      <c r="O21" s="30"/>
      <c r="P21" s="56"/>
      <c r="Q21" s="56"/>
      <c r="R21" s="30"/>
      <c r="S21" s="57"/>
      <c r="T21" s="58"/>
    </row>
    <row r="22" spans="2:20" s="44" customFormat="1" x14ac:dyDescent="0.2">
      <c r="B22" s="30"/>
      <c r="C22" s="30"/>
      <c r="D22" s="35"/>
      <c r="E22" s="33"/>
      <c r="F22" s="73"/>
      <c r="G22" s="73"/>
      <c r="H22" s="73"/>
      <c r="I22" s="30"/>
      <c r="J22" s="30"/>
      <c r="K22" s="56"/>
      <c r="L22" s="73"/>
      <c r="M22" s="73"/>
      <c r="N22" s="73"/>
      <c r="O22" s="30"/>
      <c r="P22" s="56"/>
      <c r="Q22" s="56"/>
      <c r="R22" s="30"/>
      <c r="S22" s="57"/>
      <c r="T22" s="58"/>
    </row>
    <row r="23" spans="2:20" s="44" customFormat="1" x14ac:dyDescent="0.2">
      <c r="B23" s="30"/>
      <c r="C23" s="30"/>
      <c r="D23" s="35"/>
      <c r="E23" s="33"/>
      <c r="F23" s="73"/>
      <c r="G23" s="73"/>
      <c r="H23" s="73"/>
      <c r="I23" s="30"/>
      <c r="J23" s="30"/>
      <c r="K23" s="56"/>
      <c r="L23" s="73"/>
      <c r="M23" s="73"/>
      <c r="N23" s="73"/>
      <c r="O23" s="30"/>
      <c r="P23" s="56"/>
      <c r="Q23" s="56"/>
      <c r="R23" s="30"/>
      <c r="S23" s="57"/>
      <c r="T23" s="58"/>
    </row>
    <row r="24" spans="2:20" s="44" customFormat="1" x14ac:dyDescent="0.2">
      <c r="B24" s="30"/>
      <c r="C24" s="30"/>
      <c r="D24" s="35"/>
      <c r="E24" s="33"/>
      <c r="F24" s="73"/>
      <c r="G24" s="73"/>
      <c r="H24" s="73"/>
      <c r="I24" s="30"/>
      <c r="J24" s="30"/>
      <c r="K24" s="56"/>
      <c r="L24" s="73"/>
      <c r="M24" s="73"/>
      <c r="N24" s="73"/>
      <c r="O24" s="30"/>
      <c r="P24" s="56"/>
      <c r="Q24" s="56"/>
      <c r="R24" s="30"/>
      <c r="S24" s="57"/>
      <c r="T24" s="58"/>
    </row>
    <row r="25" spans="2:20" x14ac:dyDescent="0.2">
      <c r="B25" s="30"/>
      <c r="C25" s="7"/>
      <c r="D25" s="36"/>
      <c r="E25" s="33"/>
      <c r="F25" s="82"/>
      <c r="G25" s="73"/>
      <c r="H25" s="82"/>
      <c r="I25" s="7"/>
      <c r="J25" s="7"/>
      <c r="K25" s="8"/>
      <c r="L25" s="82"/>
      <c r="M25" s="83"/>
      <c r="N25" s="82"/>
      <c r="O25" s="8"/>
      <c r="P25" s="8"/>
      <c r="Q25" s="8"/>
      <c r="R25" s="7"/>
      <c r="S25" s="9"/>
      <c r="T25" s="34"/>
    </row>
    <row r="26" spans="2:20" ht="13.5" thickBot="1" x14ac:dyDescent="0.25">
      <c r="B26" s="16"/>
      <c r="C26" s="17"/>
      <c r="D26" s="92"/>
      <c r="E26" s="17"/>
      <c r="F26" s="84"/>
      <c r="G26" s="85"/>
      <c r="H26" s="84"/>
      <c r="I26" s="17"/>
      <c r="J26" s="17"/>
      <c r="K26" s="18"/>
      <c r="L26" s="84"/>
      <c r="M26" s="85"/>
      <c r="N26" s="84"/>
      <c r="O26" s="18"/>
      <c r="P26" s="18"/>
      <c r="Q26" s="18"/>
      <c r="R26" s="17"/>
      <c r="S26" s="19"/>
      <c r="T26" s="20"/>
    </row>
    <row r="27" spans="2:20" x14ac:dyDescent="0.2">
      <c r="B27" s="13"/>
      <c r="C27" s="13"/>
      <c r="D27" s="93"/>
      <c r="E27" s="13"/>
      <c r="F27" s="1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1" t="s">
        <v>18</v>
      </c>
      <c r="T27" s="26">
        <f>+SUM(T11:T26)*0.16</f>
        <v>2482.7586240000001</v>
      </c>
    </row>
    <row r="28" spans="2:20" x14ac:dyDescent="0.2">
      <c r="B28" s="13"/>
      <c r="C28" s="13"/>
      <c r="D28" s="93"/>
      <c r="E28" s="13"/>
      <c r="F28" s="1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27" t="s">
        <v>17</v>
      </c>
      <c r="T28" s="28">
        <f>SUM(T11:T27)</f>
        <v>18000.000024000001</v>
      </c>
    </row>
    <row r="29" spans="2:20" x14ac:dyDescent="0.2">
      <c r="B29" s="13"/>
      <c r="C29" s="13"/>
      <c r="D29" s="93"/>
      <c r="E29" s="13"/>
      <c r="F29" s="1"/>
      <c r="G29" s="1"/>
      <c r="H29" s="1"/>
      <c r="I29" s="13"/>
      <c r="J29" s="1"/>
      <c r="K29" s="1"/>
      <c r="L29" s="1"/>
      <c r="M29" s="1"/>
      <c r="N29" s="1"/>
      <c r="O29" s="1"/>
      <c r="P29" s="1"/>
      <c r="Q29" s="1"/>
      <c r="R29" s="1"/>
      <c r="S29" s="11"/>
      <c r="T29" s="11"/>
    </row>
    <row r="30" spans="2:20" x14ac:dyDescent="0.2">
      <c r="B30" s="1"/>
      <c r="C30" s="1"/>
      <c r="D30" s="93"/>
      <c r="E30" s="1"/>
      <c r="F30" s="1"/>
      <c r="G30" s="1"/>
      <c r="H30" s="1"/>
      <c r="I30" s="13"/>
      <c r="J30" s="1"/>
      <c r="K30" s="1"/>
      <c r="L30" s="1"/>
      <c r="M30" s="1"/>
      <c r="N30" s="1"/>
      <c r="O30" s="1"/>
      <c r="P30" s="1"/>
      <c r="Q30" s="1"/>
      <c r="R30" s="1"/>
      <c r="S30" s="1"/>
      <c r="T30" s="12"/>
    </row>
    <row r="31" spans="2:20" x14ac:dyDescent="0.2">
      <c r="B31" s="1"/>
      <c r="C31" s="1"/>
      <c r="D31" s="93"/>
      <c r="E31" s="1"/>
      <c r="F31" s="1"/>
      <c r="G31" s="1"/>
      <c r="H31" s="1"/>
      <c r="I31" s="13"/>
      <c r="J31" s="1"/>
      <c r="K31" s="1"/>
      <c r="L31" s="1"/>
      <c r="M31" s="1"/>
      <c r="N31" s="1"/>
      <c r="O31" s="1"/>
      <c r="P31" s="1"/>
      <c r="Q31" s="1"/>
      <c r="R31" s="1"/>
      <c r="S31" s="1"/>
      <c r="T31" s="109"/>
    </row>
    <row r="32" spans="2:20" x14ac:dyDescent="0.2">
      <c r="B32" s="29"/>
      <c r="C32" s="29"/>
      <c r="D32" s="94"/>
      <c r="E32" s="29"/>
      <c r="F32" s="29"/>
      <c r="G32" s="29"/>
      <c r="H32" s="29"/>
      <c r="I32" s="41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</row>
    <row r="33" spans="2:20" x14ac:dyDescent="0.2">
      <c r="B33" s="29"/>
      <c r="C33" s="29"/>
      <c r="D33" s="94"/>
      <c r="E33" s="29"/>
      <c r="F33" s="29"/>
      <c r="G33" s="29"/>
      <c r="H33" s="29"/>
      <c r="I33" s="41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3"/>
  <sheetViews>
    <sheetView zoomScale="115" zoomScaleNormal="115" workbookViewId="0">
      <selection activeCell="B1" sqref="B1:T29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style="90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2.28515625" bestFit="1" customWidth="1"/>
    <col min="20" max="20" width="13.85546875" customWidth="1"/>
  </cols>
  <sheetData>
    <row r="1" spans="2:25" s="2" customFormat="1" x14ac:dyDescent="0.2">
      <c r="C1" s="3"/>
      <c r="D1" s="87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88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11.25" x14ac:dyDescent="0.2">
      <c r="B8" s="173" t="s">
        <v>19</v>
      </c>
      <c r="C8" s="173"/>
      <c r="D8" s="89" t="s">
        <v>305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91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ht="38.25" x14ac:dyDescent="0.2">
      <c r="B11" s="138">
        <v>1</v>
      </c>
      <c r="C11" s="138" t="s">
        <v>39</v>
      </c>
      <c r="D11" s="135" t="s">
        <v>306</v>
      </c>
      <c r="E11" s="168"/>
      <c r="F11" s="137">
        <v>1</v>
      </c>
      <c r="G11" s="137"/>
      <c r="H11" s="137">
        <v>1</v>
      </c>
      <c r="I11" s="138"/>
      <c r="J11" s="130">
        <v>1</v>
      </c>
      <c r="K11" s="130"/>
      <c r="L11" s="129">
        <v>1</v>
      </c>
      <c r="M11" s="129"/>
      <c r="N11" s="129">
        <v>1</v>
      </c>
      <c r="O11" s="130"/>
      <c r="P11" s="130">
        <v>1</v>
      </c>
      <c r="Q11" s="131"/>
      <c r="R11" s="130">
        <f>SUM(F11:Q11)</f>
        <v>6</v>
      </c>
      <c r="S11" s="133"/>
      <c r="T11" s="134">
        <v>81465.517200000002</v>
      </c>
    </row>
    <row r="12" spans="2:25" s="44" customFormat="1" x14ac:dyDescent="0.2">
      <c r="B12" s="30"/>
      <c r="C12" s="30"/>
      <c r="D12" s="36"/>
      <c r="E12" s="33"/>
      <c r="F12" s="73"/>
      <c r="G12" s="73"/>
      <c r="H12" s="73"/>
      <c r="I12" s="30"/>
      <c r="J12" s="30"/>
      <c r="K12" s="56"/>
      <c r="L12" s="73"/>
      <c r="M12" s="73"/>
      <c r="N12" s="73"/>
      <c r="O12" s="30"/>
      <c r="P12" s="56"/>
      <c r="Q12" s="56"/>
      <c r="R12" s="30"/>
      <c r="S12" s="57"/>
      <c r="T12" s="58">
        <f>+R12*S12</f>
        <v>0</v>
      </c>
    </row>
    <row r="13" spans="2:25" s="44" customFormat="1" x14ac:dyDescent="0.2">
      <c r="B13" s="30"/>
      <c r="C13" s="30"/>
      <c r="D13" s="36"/>
      <c r="E13" s="33"/>
      <c r="F13" s="73"/>
      <c r="G13" s="73"/>
      <c r="H13" s="73"/>
      <c r="I13" s="30"/>
      <c r="J13" s="30"/>
      <c r="K13" s="56"/>
      <c r="L13" s="73"/>
      <c r="M13" s="73"/>
      <c r="N13" s="73"/>
      <c r="O13" s="30"/>
      <c r="P13" s="56"/>
      <c r="Q13" s="56"/>
      <c r="R13" s="30"/>
      <c r="S13" s="57"/>
      <c r="T13" s="58"/>
    </row>
    <row r="14" spans="2:25" s="44" customFormat="1" x14ac:dyDescent="0.2">
      <c r="B14" s="30"/>
      <c r="C14" s="30"/>
      <c r="D14" s="36"/>
      <c r="E14" s="33"/>
      <c r="F14" s="73"/>
      <c r="G14" s="73"/>
      <c r="H14" s="73"/>
      <c r="I14" s="30"/>
      <c r="J14" s="30"/>
      <c r="K14" s="56"/>
      <c r="L14" s="73"/>
      <c r="M14" s="73"/>
      <c r="N14" s="73"/>
      <c r="O14" s="30"/>
      <c r="P14" s="56"/>
      <c r="Q14" s="56"/>
      <c r="R14" s="30"/>
      <c r="S14" s="57"/>
      <c r="T14" s="58"/>
    </row>
    <row r="15" spans="2:25" s="44" customFormat="1" x14ac:dyDescent="0.2">
      <c r="B15" s="30"/>
      <c r="C15" s="30"/>
      <c r="D15" s="36"/>
      <c r="E15" s="33"/>
      <c r="F15" s="73"/>
      <c r="G15" s="73"/>
      <c r="H15" s="73"/>
      <c r="I15" s="30"/>
      <c r="J15" s="30"/>
      <c r="K15" s="56"/>
      <c r="L15" s="73"/>
      <c r="M15" s="73"/>
      <c r="N15" s="73"/>
      <c r="O15" s="30"/>
      <c r="P15" s="56"/>
      <c r="Q15" s="56"/>
      <c r="R15" s="30"/>
      <c r="S15" s="57"/>
      <c r="T15" s="58"/>
    </row>
    <row r="16" spans="2:25" s="44" customFormat="1" x14ac:dyDescent="0.2">
      <c r="B16" s="30"/>
      <c r="C16" s="30"/>
      <c r="D16" s="36"/>
      <c r="E16" s="33"/>
      <c r="F16" s="73"/>
      <c r="G16" s="73"/>
      <c r="H16" s="73"/>
      <c r="I16" s="30"/>
      <c r="J16" s="30"/>
      <c r="K16" s="56"/>
      <c r="L16" s="73"/>
      <c r="M16" s="73"/>
      <c r="N16" s="73"/>
      <c r="O16" s="30"/>
      <c r="P16" s="56"/>
      <c r="Q16" s="56"/>
      <c r="R16" s="30"/>
      <c r="S16" s="57"/>
      <c r="T16" s="58"/>
    </row>
    <row r="17" spans="2:20" s="44" customFormat="1" x14ac:dyDescent="0.2">
      <c r="B17" s="30"/>
      <c r="C17" s="30"/>
      <c r="D17" s="36"/>
      <c r="E17" s="33"/>
      <c r="F17" s="73"/>
      <c r="G17" s="73"/>
      <c r="H17" s="73"/>
      <c r="I17" s="30"/>
      <c r="J17" s="30"/>
      <c r="K17" s="56"/>
      <c r="L17" s="73"/>
      <c r="M17" s="73"/>
      <c r="N17" s="73"/>
      <c r="O17" s="30"/>
      <c r="P17" s="56"/>
      <c r="Q17" s="56"/>
      <c r="R17" s="30"/>
      <c r="S17" s="57"/>
      <c r="T17" s="58"/>
    </row>
    <row r="18" spans="2:20" s="44" customFormat="1" x14ac:dyDescent="0.2">
      <c r="B18" s="30"/>
      <c r="C18" s="30"/>
      <c r="D18" s="36"/>
      <c r="E18" s="33"/>
      <c r="F18" s="73"/>
      <c r="G18" s="73"/>
      <c r="H18" s="73"/>
      <c r="I18" s="30"/>
      <c r="J18" s="30"/>
      <c r="K18" s="56"/>
      <c r="L18" s="73"/>
      <c r="M18" s="73"/>
      <c r="N18" s="73"/>
      <c r="O18" s="30"/>
      <c r="P18" s="56"/>
      <c r="Q18" s="56"/>
      <c r="R18" s="30"/>
      <c r="S18" s="57"/>
      <c r="T18" s="58"/>
    </row>
    <row r="19" spans="2:20" s="44" customFormat="1" x14ac:dyDescent="0.2">
      <c r="B19" s="30"/>
      <c r="C19" s="30"/>
      <c r="D19" s="36"/>
      <c r="E19" s="33"/>
      <c r="F19" s="73"/>
      <c r="G19" s="73"/>
      <c r="H19" s="73"/>
      <c r="I19" s="30"/>
      <c r="J19" s="30"/>
      <c r="K19" s="56"/>
      <c r="L19" s="73"/>
      <c r="M19" s="73"/>
      <c r="N19" s="73"/>
      <c r="O19" s="30"/>
      <c r="P19" s="56"/>
      <c r="Q19" s="56"/>
      <c r="R19" s="30"/>
      <c r="S19" s="57"/>
      <c r="T19" s="58"/>
    </row>
    <row r="20" spans="2:20" s="44" customFormat="1" x14ac:dyDescent="0.2">
      <c r="B20" s="30"/>
      <c r="C20" s="30"/>
      <c r="D20" s="36"/>
      <c r="E20" s="33"/>
      <c r="F20" s="73"/>
      <c r="G20" s="73"/>
      <c r="H20" s="73"/>
      <c r="I20" s="30"/>
      <c r="J20" s="30"/>
      <c r="K20" s="56"/>
      <c r="L20" s="73"/>
      <c r="M20" s="73"/>
      <c r="N20" s="73"/>
      <c r="O20" s="30"/>
      <c r="P20" s="56"/>
      <c r="Q20" s="56"/>
      <c r="R20" s="30"/>
      <c r="S20" s="57"/>
      <c r="T20" s="58"/>
    </row>
    <row r="21" spans="2:20" s="44" customFormat="1" x14ac:dyDescent="0.2">
      <c r="B21" s="30"/>
      <c r="C21" s="30"/>
      <c r="D21" s="35"/>
      <c r="E21" s="33"/>
      <c r="F21" s="73"/>
      <c r="G21" s="73"/>
      <c r="H21" s="73"/>
      <c r="I21" s="30"/>
      <c r="J21" s="30"/>
      <c r="K21" s="56"/>
      <c r="L21" s="73"/>
      <c r="M21" s="73"/>
      <c r="N21" s="73"/>
      <c r="O21" s="30"/>
      <c r="P21" s="56"/>
      <c r="Q21" s="56"/>
      <c r="R21" s="30"/>
      <c r="S21" s="57"/>
      <c r="T21" s="58"/>
    </row>
    <row r="22" spans="2:20" s="44" customFormat="1" x14ac:dyDescent="0.2">
      <c r="B22" s="30"/>
      <c r="C22" s="30"/>
      <c r="D22" s="35"/>
      <c r="E22" s="33"/>
      <c r="F22" s="73"/>
      <c r="G22" s="73"/>
      <c r="H22" s="73"/>
      <c r="I22" s="30"/>
      <c r="J22" s="30"/>
      <c r="K22" s="56"/>
      <c r="L22" s="73"/>
      <c r="M22" s="73"/>
      <c r="N22" s="73"/>
      <c r="O22" s="30"/>
      <c r="P22" s="56"/>
      <c r="Q22" s="56"/>
      <c r="R22" s="30"/>
      <c r="S22" s="57"/>
      <c r="T22" s="58"/>
    </row>
    <row r="23" spans="2:20" s="44" customFormat="1" x14ac:dyDescent="0.2">
      <c r="B23" s="30"/>
      <c r="C23" s="30"/>
      <c r="D23" s="35"/>
      <c r="E23" s="33"/>
      <c r="F23" s="73"/>
      <c r="G23" s="73"/>
      <c r="H23" s="73"/>
      <c r="I23" s="30"/>
      <c r="J23" s="30"/>
      <c r="K23" s="56"/>
      <c r="L23" s="73"/>
      <c r="M23" s="73"/>
      <c r="N23" s="73"/>
      <c r="O23" s="30"/>
      <c r="P23" s="56"/>
      <c r="Q23" s="56"/>
      <c r="R23" s="30"/>
      <c r="S23" s="57"/>
      <c r="T23" s="58"/>
    </row>
    <row r="24" spans="2:20" s="44" customFormat="1" x14ac:dyDescent="0.2">
      <c r="B24" s="30"/>
      <c r="C24" s="30"/>
      <c r="D24" s="35"/>
      <c r="E24" s="33"/>
      <c r="F24" s="73"/>
      <c r="G24" s="73"/>
      <c r="H24" s="73"/>
      <c r="I24" s="30"/>
      <c r="J24" s="30"/>
      <c r="K24" s="56"/>
      <c r="L24" s="73"/>
      <c r="M24" s="73"/>
      <c r="N24" s="73"/>
      <c r="O24" s="30"/>
      <c r="P24" s="56"/>
      <c r="Q24" s="56"/>
      <c r="R24" s="30"/>
      <c r="S24" s="57"/>
      <c r="T24" s="58"/>
    </row>
    <row r="25" spans="2:20" x14ac:dyDescent="0.2">
      <c r="B25" s="30"/>
      <c r="C25" s="7"/>
      <c r="D25" s="36"/>
      <c r="E25" s="33"/>
      <c r="F25" s="82"/>
      <c r="G25" s="73"/>
      <c r="H25" s="82"/>
      <c r="I25" s="7"/>
      <c r="J25" s="7"/>
      <c r="K25" s="8"/>
      <c r="L25" s="82"/>
      <c r="M25" s="83"/>
      <c r="N25" s="82"/>
      <c r="O25" s="8"/>
      <c r="P25" s="8"/>
      <c r="Q25" s="8"/>
      <c r="R25" s="7"/>
      <c r="S25" s="9"/>
      <c r="T25" s="34"/>
    </row>
    <row r="26" spans="2:20" ht="13.5" thickBot="1" x14ac:dyDescent="0.25">
      <c r="B26" s="16"/>
      <c r="C26" s="17"/>
      <c r="D26" s="92"/>
      <c r="E26" s="17"/>
      <c r="F26" s="84"/>
      <c r="G26" s="85"/>
      <c r="H26" s="84"/>
      <c r="I26" s="17"/>
      <c r="J26" s="17"/>
      <c r="K26" s="18"/>
      <c r="L26" s="84"/>
      <c r="M26" s="85"/>
      <c r="N26" s="84"/>
      <c r="O26" s="18"/>
      <c r="P26" s="18"/>
      <c r="Q26" s="18"/>
      <c r="R26" s="17"/>
      <c r="S26" s="19"/>
      <c r="T26" s="20"/>
    </row>
    <row r="27" spans="2:20" x14ac:dyDescent="0.2">
      <c r="B27" s="13"/>
      <c r="C27" s="13"/>
      <c r="D27" s="93"/>
      <c r="E27" s="13"/>
      <c r="F27" s="1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1" t="s">
        <v>18</v>
      </c>
      <c r="T27" s="26">
        <f>+SUM(T11:T26)*0.16</f>
        <v>13034.482752</v>
      </c>
    </row>
    <row r="28" spans="2:20" x14ac:dyDescent="0.2">
      <c r="B28" s="13"/>
      <c r="C28" s="13"/>
      <c r="D28" s="93"/>
      <c r="E28" s="13"/>
      <c r="F28" s="1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27" t="s">
        <v>17</v>
      </c>
      <c r="T28" s="28">
        <f>SUM(T11:T27)</f>
        <v>94499.999951999998</v>
      </c>
    </row>
    <row r="29" spans="2:20" x14ac:dyDescent="0.2">
      <c r="B29" s="13"/>
      <c r="C29" s="13"/>
      <c r="D29" s="93"/>
      <c r="E29" s="13"/>
      <c r="F29" s="1"/>
      <c r="G29" s="1"/>
      <c r="H29" s="1"/>
      <c r="I29" s="13"/>
      <c r="J29" s="1"/>
      <c r="K29" s="1"/>
      <c r="L29" s="1"/>
      <c r="M29" s="1"/>
      <c r="N29" s="1"/>
      <c r="O29" s="1"/>
      <c r="P29" s="1"/>
      <c r="Q29" s="1"/>
      <c r="R29" s="1"/>
      <c r="S29" s="11"/>
      <c r="T29" s="11"/>
    </row>
    <row r="30" spans="2:20" x14ac:dyDescent="0.2">
      <c r="B30" s="1"/>
      <c r="C30" s="1"/>
      <c r="D30" s="93"/>
      <c r="E30" s="1"/>
      <c r="F30" s="1"/>
      <c r="G30" s="1"/>
      <c r="H30" s="1"/>
      <c r="I30" s="13"/>
      <c r="J30" s="1"/>
      <c r="K30" s="1"/>
      <c r="L30" s="1"/>
      <c r="M30" s="1"/>
      <c r="N30" s="1"/>
      <c r="O30" s="1"/>
      <c r="P30" s="1"/>
      <c r="Q30" s="1"/>
      <c r="R30" s="1"/>
      <c r="S30" s="1"/>
      <c r="T30" s="12"/>
    </row>
    <row r="31" spans="2:20" x14ac:dyDescent="0.2">
      <c r="B31" s="1"/>
      <c r="C31" s="1"/>
      <c r="D31" s="93"/>
      <c r="E31" s="1"/>
      <c r="F31" s="1"/>
      <c r="G31" s="1"/>
      <c r="H31" s="1"/>
      <c r="I31" s="13"/>
      <c r="J31" s="1"/>
      <c r="K31" s="1"/>
      <c r="L31" s="1"/>
      <c r="M31" s="1"/>
      <c r="N31" s="1"/>
      <c r="O31" s="1"/>
      <c r="P31" s="1"/>
      <c r="Q31" s="1"/>
      <c r="R31" s="1"/>
      <c r="S31" s="1"/>
      <c r="T31" s="109"/>
    </row>
    <row r="32" spans="2:20" x14ac:dyDescent="0.2">
      <c r="B32" s="29"/>
      <c r="C32" s="29"/>
      <c r="D32" s="94"/>
      <c r="E32" s="29"/>
      <c r="F32" s="29"/>
      <c r="G32" s="29"/>
      <c r="H32" s="29"/>
      <c r="I32" s="41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</row>
    <row r="33" spans="2:20" x14ac:dyDescent="0.2">
      <c r="B33" s="29"/>
      <c r="C33" s="29"/>
      <c r="D33" s="94"/>
      <c r="E33" s="29"/>
      <c r="F33" s="29"/>
      <c r="G33" s="29"/>
      <c r="H33" s="29"/>
      <c r="I33" s="41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3"/>
  <sheetViews>
    <sheetView zoomScale="115" zoomScaleNormal="115" workbookViewId="0">
      <selection activeCell="B1" sqref="B1:T29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style="90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2.28515625" bestFit="1" customWidth="1"/>
    <col min="20" max="20" width="13.85546875" customWidth="1"/>
  </cols>
  <sheetData>
    <row r="1" spans="2:25" s="2" customFormat="1" x14ac:dyDescent="0.2">
      <c r="C1" s="3"/>
      <c r="D1" s="87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88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11.25" x14ac:dyDescent="0.2">
      <c r="B8" s="173" t="s">
        <v>19</v>
      </c>
      <c r="C8" s="173"/>
      <c r="D8" s="89" t="s">
        <v>308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91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x14ac:dyDescent="0.2">
      <c r="B11" s="30">
        <v>1</v>
      </c>
      <c r="C11" s="30" t="s">
        <v>39</v>
      </c>
      <c r="D11" s="36" t="s">
        <v>307</v>
      </c>
      <c r="E11" s="119"/>
      <c r="F11" s="73">
        <v>1</v>
      </c>
      <c r="G11" s="73">
        <v>1</v>
      </c>
      <c r="H11" s="73">
        <v>1</v>
      </c>
      <c r="I11" s="30">
        <v>1</v>
      </c>
      <c r="J11" s="52">
        <v>1</v>
      </c>
      <c r="K11" s="52">
        <v>1</v>
      </c>
      <c r="L11" s="77">
        <v>1</v>
      </c>
      <c r="M11" s="77">
        <v>1</v>
      </c>
      <c r="N11" s="77">
        <v>1</v>
      </c>
      <c r="O11" s="52">
        <v>1</v>
      </c>
      <c r="P11" s="52">
        <v>1</v>
      </c>
      <c r="Q11" s="52">
        <v>1</v>
      </c>
      <c r="R11" s="52">
        <f>SUM(F11:Q11)</f>
        <v>12</v>
      </c>
      <c r="S11" s="54">
        <v>8261.4942499999997</v>
      </c>
      <c r="T11" s="55">
        <f>+R11*S11</f>
        <v>99137.930999999997</v>
      </c>
    </row>
    <row r="12" spans="2:25" s="44" customFormat="1" x14ac:dyDescent="0.2">
      <c r="B12" s="30"/>
      <c r="C12" s="30"/>
      <c r="D12" s="36"/>
      <c r="E12" s="33"/>
      <c r="F12" s="73"/>
      <c r="G12" s="73"/>
      <c r="H12" s="73"/>
      <c r="I12" s="30"/>
      <c r="J12" s="30"/>
      <c r="K12" s="56"/>
      <c r="L12" s="73"/>
      <c r="M12" s="73"/>
      <c r="N12" s="73"/>
      <c r="O12" s="30"/>
      <c r="P12" s="56"/>
      <c r="Q12" s="56"/>
      <c r="R12" s="30"/>
      <c r="S12" s="57"/>
      <c r="T12" s="58">
        <f>+R12*S12</f>
        <v>0</v>
      </c>
    </row>
    <row r="13" spans="2:25" s="44" customFormat="1" x14ac:dyDescent="0.2">
      <c r="B13" s="30"/>
      <c r="C13" s="30"/>
      <c r="D13" s="36"/>
      <c r="E13" s="33"/>
      <c r="F13" s="73"/>
      <c r="G13" s="73"/>
      <c r="H13" s="73"/>
      <c r="I13" s="30"/>
      <c r="J13" s="30"/>
      <c r="K13" s="56"/>
      <c r="L13" s="73"/>
      <c r="M13" s="73"/>
      <c r="N13" s="73"/>
      <c r="O13" s="30"/>
      <c r="P13" s="56"/>
      <c r="Q13" s="56"/>
      <c r="R13" s="30"/>
      <c r="S13" s="57"/>
      <c r="T13" s="58"/>
    </row>
    <row r="14" spans="2:25" s="44" customFormat="1" x14ac:dyDescent="0.2">
      <c r="B14" s="30"/>
      <c r="C14" s="30"/>
      <c r="D14" s="36"/>
      <c r="E14" s="33"/>
      <c r="F14" s="73"/>
      <c r="G14" s="73"/>
      <c r="H14" s="73"/>
      <c r="I14" s="30"/>
      <c r="J14" s="30"/>
      <c r="K14" s="56"/>
      <c r="L14" s="73"/>
      <c r="M14" s="73"/>
      <c r="N14" s="73"/>
      <c r="O14" s="30"/>
      <c r="P14" s="56"/>
      <c r="Q14" s="56"/>
      <c r="R14" s="30"/>
      <c r="S14" s="57"/>
      <c r="T14" s="58"/>
    </row>
    <row r="15" spans="2:25" s="44" customFormat="1" x14ac:dyDescent="0.2">
      <c r="B15" s="30"/>
      <c r="C15" s="30"/>
      <c r="D15" s="36"/>
      <c r="E15" s="33"/>
      <c r="F15" s="73"/>
      <c r="G15" s="73"/>
      <c r="H15" s="73"/>
      <c r="I15" s="30"/>
      <c r="J15" s="30"/>
      <c r="K15" s="56"/>
      <c r="L15" s="73"/>
      <c r="M15" s="73"/>
      <c r="N15" s="73"/>
      <c r="O15" s="30"/>
      <c r="P15" s="56"/>
      <c r="Q15" s="56"/>
      <c r="R15" s="30"/>
      <c r="S15" s="57"/>
      <c r="T15" s="58"/>
    </row>
    <row r="16" spans="2:25" s="44" customFormat="1" x14ac:dyDescent="0.2">
      <c r="B16" s="30"/>
      <c r="C16" s="30"/>
      <c r="D16" s="36"/>
      <c r="E16" s="33"/>
      <c r="F16" s="73"/>
      <c r="G16" s="73"/>
      <c r="H16" s="73"/>
      <c r="I16" s="30"/>
      <c r="J16" s="30"/>
      <c r="K16" s="56"/>
      <c r="L16" s="73"/>
      <c r="M16" s="73"/>
      <c r="N16" s="73"/>
      <c r="O16" s="30"/>
      <c r="P16" s="56"/>
      <c r="Q16" s="56"/>
      <c r="R16" s="30"/>
      <c r="S16" s="57"/>
      <c r="T16" s="58"/>
    </row>
    <row r="17" spans="2:20" s="44" customFormat="1" x14ac:dyDescent="0.2">
      <c r="B17" s="30"/>
      <c r="C17" s="30"/>
      <c r="D17" s="36"/>
      <c r="E17" s="33"/>
      <c r="F17" s="73"/>
      <c r="G17" s="73"/>
      <c r="H17" s="73"/>
      <c r="I17" s="30"/>
      <c r="J17" s="30"/>
      <c r="K17" s="56"/>
      <c r="L17" s="73"/>
      <c r="M17" s="73"/>
      <c r="N17" s="73"/>
      <c r="O17" s="30"/>
      <c r="P17" s="56"/>
      <c r="Q17" s="56"/>
      <c r="R17" s="30"/>
      <c r="S17" s="57"/>
      <c r="T17" s="58"/>
    </row>
    <row r="18" spans="2:20" s="44" customFormat="1" x14ac:dyDescent="0.2">
      <c r="B18" s="30"/>
      <c r="C18" s="30"/>
      <c r="D18" s="36"/>
      <c r="E18" s="33"/>
      <c r="F18" s="73"/>
      <c r="G18" s="73"/>
      <c r="H18" s="73"/>
      <c r="I18" s="30"/>
      <c r="J18" s="30"/>
      <c r="K18" s="56"/>
      <c r="L18" s="73"/>
      <c r="M18" s="73"/>
      <c r="N18" s="73"/>
      <c r="O18" s="30"/>
      <c r="P18" s="56"/>
      <c r="Q18" s="56"/>
      <c r="R18" s="30"/>
      <c r="S18" s="57"/>
      <c r="T18" s="58"/>
    </row>
    <row r="19" spans="2:20" s="44" customFormat="1" x14ac:dyDescent="0.2">
      <c r="B19" s="30"/>
      <c r="C19" s="30"/>
      <c r="D19" s="36"/>
      <c r="E19" s="33"/>
      <c r="F19" s="73"/>
      <c r="G19" s="73"/>
      <c r="H19" s="73"/>
      <c r="I19" s="30"/>
      <c r="J19" s="30"/>
      <c r="K19" s="56"/>
      <c r="L19" s="73"/>
      <c r="M19" s="73"/>
      <c r="N19" s="73"/>
      <c r="O19" s="30"/>
      <c r="P19" s="56"/>
      <c r="Q19" s="56"/>
      <c r="R19" s="30"/>
      <c r="S19" s="57"/>
      <c r="T19" s="58"/>
    </row>
    <row r="20" spans="2:20" s="44" customFormat="1" x14ac:dyDescent="0.2">
      <c r="B20" s="30"/>
      <c r="C20" s="30"/>
      <c r="D20" s="36"/>
      <c r="E20" s="33"/>
      <c r="F20" s="73"/>
      <c r="G20" s="73"/>
      <c r="H20" s="73"/>
      <c r="I20" s="30"/>
      <c r="J20" s="30"/>
      <c r="K20" s="56"/>
      <c r="L20" s="73"/>
      <c r="M20" s="73"/>
      <c r="N20" s="73"/>
      <c r="O20" s="30"/>
      <c r="P20" s="56"/>
      <c r="Q20" s="56"/>
      <c r="R20" s="30"/>
      <c r="S20" s="57"/>
      <c r="T20" s="58"/>
    </row>
    <row r="21" spans="2:20" s="44" customFormat="1" x14ac:dyDescent="0.2">
      <c r="B21" s="30"/>
      <c r="C21" s="30"/>
      <c r="D21" s="35"/>
      <c r="E21" s="33"/>
      <c r="F21" s="73"/>
      <c r="G21" s="73"/>
      <c r="H21" s="73"/>
      <c r="I21" s="30"/>
      <c r="J21" s="30"/>
      <c r="K21" s="56"/>
      <c r="L21" s="73"/>
      <c r="M21" s="73"/>
      <c r="N21" s="73"/>
      <c r="O21" s="30"/>
      <c r="P21" s="56"/>
      <c r="Q21" s="56"/>
      <c r="R21" s="30"/>
      <c r="S21" s="57"/>
      <c r="T21" s="58"/>
    </row>
    <row r="22" spans="2:20" s="44" customFormat="1" x14ac:dyDescent="0.2">
      <c r="B22" s="30"/>
      <c r="C22" s="30"/>
      <c r="D22" s="35"/>
      <c r="E22" s="33"/>
      <c r="F22" s="73"/>
      <c r="G22" s="73"/>
      <c r="H22" s="73"/>
      <c r="I22" s="30"/>
      <c r="J22" s="30"/>
      <c r="K22" s="56"/>
      <c r="L22" s="73"/>
      <c r="M22" s="73"/>
      <c r="N22" s="73"/>
      <c r="O22" s="30"/>
      <c r="P22" s="56"/>
      <c r="Q22" s="56"/>
      <c r="R22" s="30"/>
      <c r="S22" s="57"/>
      <c r="T22" s="58"/>
    </row>
    <row r="23" spans="2:20" s="44" customFormat="1" x14ac:dyDescent="0.2">
      <c r="B23" s="30"/>
      <c r="C23" s="30"/>
      <c r="D23" s="35"/>
      <c r="E23" s="33"/>
      <c r="F23" s="73"/>
      <c r="G23" s="73"/>
      <c r="H23" s="73"/>
      <c r="I23" s="30"/>
      <c r="J23" s="30"/>
      <c r="K23" s="56"/>
      <c r="L23" s="73"/>
      <c r="M23" s="73"/>
      <c r="N23" s="73"/>
      <c r="O23" s="30"/>
      <c r="P23" s="56"/>
      <c r="Q23" s="56"/>
      <c r="R23" s="30"/>
      <c r="S23" s="57"/>
      <c r="T23" s="58"/>
    </row>
    <row r="24" spans="2:20" s="44" customFormat="1" x14ac:dyDescent="0.2">
      <c r="B24" s="30"/>
      <c r="C24" s="30"/>
      <c r="D24" s="35"/>
      <c r="E24" s="33"/>
      <c r="F24" s="73"/>
      <c r="G24" s="73"/>
      <c r="H24" s="73"/>
      <c r="I24" s="30"/>
      <c r="J24" s="30"/>
      <c r="K24" s="56"/>
      <c r="L24" s="73"/>
      <c r="M24" s="73"/>
      <c r="N24" s="73"/>
      <c r="O24" s="30"/>
      <c r="P24" s="56"/>
      <c r="Q24" s="56"/>
      <c r="R24" s="30"/>
      <c r="S24" s="57"/>
      <c r="T24" s="58"/>
    </row>
    <row r="25" spans="2:20" x14ac:dyDescent="0.2">
      <c r="B25" s="30"/>
      <c r="C25" s="7"/>
      <c r="D25" s="36"/>
      <c r="E25" s="33"/>
      <c r="F25" s="82"/>
      <c r="G25" s="73"/>
      <c r="H25" s="82"/>
      <c r="I25" s="7"/>
      <c r="J25" s="7"/>
      <c r="K25" s="8"/>
      <c r="L25" s="82"/>
      <c r="M25" s="83"/>
      <c r="N25" s="82"/>
      <c r="O25" s="8"/>
      <c r="P25" s="8"/>
      <c r="Q25" s="8"/>
      <c r="R25" s="7"/>
      <c r="S25" s="9"/>
      <c r="T25" s="34"/>
    </row>
    <row r="26" spans="2:20" ht="13.5" thickBot="1" x14ac:dyDescent="0.25">
      <c r="B26" s="16"/>
      <c r="C26" s="17"/>
      <c r="D26" s="92"/>
      <c r="E26" s="17"/>
      <c r="F26" s="84"/>
      <c r="G26" s="85"/>
      <c r="H26" s="84"/>
      <c r="I26" s="17"/>
      <c r="J26" s="17"/>
      <c r="K26" s="18"/>
      <c r="L26" s="84"/>
      <c r="M26" s="85"/>
      <c r="N26" s="84"/>
      <c r="O26" s="18"/>
      <c r="P26" s="18"/>
      <c r="Q26" s="18"/>
      <c r="R26" s="17"/>
      <c r="S26" s="19"/>
      <c r="T26" s="20"/>
    </row>
    <row r="27" spans="2:20" x14ac:dyDescent="0.2">
      <c r="B27" s="13"/>
      <c r="C27" s="13"/>
      <c r="D27" s="93"/>
      <c r="E27" s="13"/>
      <c r="F27" s="1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1" t="s">
        <v>18</v>
      </c>
      <c r="T27" s="26">
        <f>+SUM(T11:T26)*0.16</f>
        <v>15862.068960000001</v>
      </c>
    </row>
    <row r="28" spans="2:20" x14ac:dyDescent="0.2">
      <c r="B28" s="13"/>
      <c r="C28" s="13"/>
      <c r="D28" s="93"/>
      <c r="E28" s="13"/>
      <c r="F28" s="1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27" t="s">
        <v>17</v>
      </c>
      <c r="T28" s="28">
        <f>SUM(T11:T27)</f>
        <v>114999.99996</v>
      </c>
    </row>
    <row r="29" spans="2:20" x14ac:dyDescent="0.2">
      <c r="B29" s="13"/>
      <c r="C29" s="13"/>
      <c r="D29" s="93"/>
      <c r="E29" s="13"/>
      <c r="F29" s="1"/>
      <c r="G29" s="1"/>
      <c r="H29" s="1"/>
      <c r="I29" s="13"/>
      <c r="J29" s="1"/>
      <c r="K29" s="1"/>
      <c r="L29" s="1"/>
      <c r="M29" s="1"/>
      <c r="N29" s="1"/>
      <c r="O29" s="1"/>
      <c r="P29" s="1"/>
      <c r="Q29" s="1"/>
      <c r="R29" s="1"/>
      <c r="S29" s="11"/>
      <c r="T29" s="11"/>
    </row>
    <row r="30" spans="2:20" x14ac:dyDescent="0.2">
      <c r="B30" s="1"/>
      <c r="C30" s="1"/>
      <c r="D30" s="93"/>
      <c r="E30" s="1"/>
      <c r="F30" s="1"/>
      <c r="G30" s="1"/>
      <c r="H30" s="1"/>
      <c r="I30" s="13"/>
      <c r="J30" s="1"/>
      <c r="K30" s="1"/>
      <c r="L30" s="1"/>
      <c r="M30" s="1"/>
      <c r="N30" s="1"/>
      <c r="O30" s="1"/>
      <c r="P30" s="1"/>
      <c r="Q30" s="1"/>
      <c r="R30" s="1"/>
      <c r="S30" s="1"/>
      <c r="T30" s="12"/>
    </row>
    <row r="31" spans="2:20" x14ac:dyDescent="0.2">
      <c r="B31" s="1"/>
      <c r="C31" s="1"/>
      <c r="D31" s="93"/>
      <c r="E31" s="1"/>
      <c r="F31" s="1"/>
      <c r="G31" s="1"/>
      <c r="H31" s="1"/>
      <c r="I31" s="13"/>
      <c r="J31" s="1"/>
      <c r="K31" s="1"/>
      <c r="L31" s="1"/>
      <c r="M31" s="1"/>
      <c r="N31" s="1"/>
      <c r="O31" s="1"/>
      <c r="P31" s="1"/>
      <c r="Q31" s="1"/>
      <c r="R31" s="1"/>
      <c r="S31" s="1"/>
      <c r="T31" s="109"/>
    </row>
    <row r="32" spans="2:20" x14ac:dyDescent="0.2">
      <c r="B32" s="29"/>
      <c r="C32" s="29"/>
      <c r="D32" s="94"/>
      <c r="E32" s="29"/>
      <c r="F32" s="29"/>
      <c r="G32" s="29"/>
      <c r="H32" s="29"/>
      <c r="I32" s="41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</row>
    <row r="33" spans="2:20" x14ac:dyDescent="0.2">
      <c r="B33" s="29"/>
      <c r="C33" s="29"/>
      <c r="D33" s="94"/>
      <c r="E33" s="29"/>
      <c r="F33" s="29"/>
      <c r="G33" s="29"/>
      <c r="H33" s="29"/>
      <c r="I33" s="41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</row>
  </sheetData>
  <mergeCells count="5">
    <mergeCell ref="B6:T6"/>
    <mergeCell ref="B7:T7"/>
    <mergeCell ref="B5:T5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3"/>
  <sheetViews>
    <sheetView zoomScale="115" zoomScaleNormal="115" workbookViewId="0">
      <selection activeCell="M22" sqref="M22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style="90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2.28515625" bestFit="1" customWidth="1"/>
    <col min="20" max="20" width="13.85546875" customWidth="1"/>
  </cols>
  <sheetData>
    <row r="1" spans="2:25" s="2" customFormat="1" x14ac:dyDescent="0.2">
      <c r="C1" s="3"/>
      <c r="D1" s="87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88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11.25" x14ac:dyDescent="0.2">
      <c r="B8" s="173" t="s">
        <v>19</v>
      </c>
      <c r="C8" s="173"/>
      <c r="D8" s="89" t="s">
        <v>309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91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x14ac:dyDescent="0.2">
      <c r="B11" s="30">
        <v>1</v>
      </c>
      <c r="C11" s="30" t="s">
        <v>39</v>
      </c>
      <c r="D11" s="36" t="s">
        <v>310</v>
      </c>
      <c r="E11" s="119" t="s">
        <v>52</v>
      </c>
      <c r="F11" s="73"/>
      <c r="G11" s="73">
        <v>1</v>
      </c>
      <c r="H11" s="73"/>
      <c r="I11" s="30"/>
      <c r="J11" s="52"/>
      <c r="K11" s="52"/>
      <c r="L11" s="77">
        <v>1</v>
      </c>
      <c r="M11" s="77"/>
      <c r="N11" s="77"/>
      <c r="O11" s="52">
        <v>1</v>
      </c>
      <c r="P11" s="52"/>
      <c r="Q11" s="52"/>
      <c r="R11" s="52">
        <f>SUM(F11:Q11)</f>
        <v>3</v>
      </c>
      <c r="S11" s="54">
        <v>3017.24</v>
      </c>
      <c r="T11" s="55">
        <f>+R11*S11</f>
        <v>9051.7199999999993</v>
      </c>
    </row>
    <row r="12" spans="2:25" s="44" customFormat="1" x14ac:dyDescent="0.2">
      <c r="B12" s="30">
        <v>2</v>
      </c>
      <c r="C12" s="30" t="s">
        <v>39</v>
      </c>
      <c r="D12" s="36" t="s">
        <v>311</v>
      </c>
      <c r="E12" s="33" t="s">
        <v>52</v>
      </c>
      <c r="F12" s="73"/>
      <c r="G12" s="73"/>
      <c r="H12" s="73"/>
      <c r="I12" s="30">
        <v>1</v>
      </c>
      <c r="J12" s="30"/>
      <c r="K12" s="30"/>
      <c r="L12" s="73"/>
      <c r="M12" s="73"/>
      <c r="N12" s="73"/>
      <c r="O12" s="30"/>
      <c r="P12" s="30">
        <v>1</v>
      </c>
      <c r="Q12" s="30"/>
      <c r="R12" s="30">
        <f>+SUM(F12:Q12)</f>
        <v>2</v>
      </c>
      <c r="S12" s="57">
        <v>4999</v>
      </c>
      <c r="T12" s="58">
        <f>+R12*S12</f>
        <v>9998</v>
      </c>
    </row>
    <row r="13" spans="2:25" s="44" customFormat="1" x14ac:dyDescent="0.2">
      <c r="B13" s="30">
        <v>3</v>
      </c>
      <c r="C13" s="30" t="s">
        <v>39</v>
      </c>
      <c r="D13" s="36" t="s">
        <v>312</v>
      </c>
      <c r="E13" s="33" t="s">
        <v>52</v>
      </c>
      <c r="F13" s="73"/>
      <c r="G13" s="73">
        <v>1</v>
      </c>
      <c r="H13" s="73"/>
      <c r="I13" s="30"/>
      <c r="J13" s="30"/>
      <c r="K13" s="30"/>
      <c r="L13" s="73">
        <v>1</v>
      </c>
      <c r="M13" s="73"/>
      <c r="N13" s="73"/>
      <c r="O13" s="30">
        <v>1</v>
      </c>
      <c r="P13" s="30"/>
      <c r="Q13" s="30"/>
      <c r="R13" s="30">
        <f t="shared" ref="R13:R15" si="0">+SUM(F13:Q13)</f>
        <v>3</v>
      </c>
      <c r="S13" s="57">
        <v>749.7</v>
      </c>
      <c r="T13" s="58">
        <f t="shared" ref="T13:T20" si="1">+R13*S13</f>
        <v>2249.1000000000004</v>
      </c>
    </row>
    <row r="14" spans="2:25" s="44" customFormat="1" x14ac:dyDescent="0.2">
      <c r="B14" s="30">
        <v>4</v>
      </c>
      <c r="C14" s="30" t="s">
        <v>39</v>
      </c>
      <c r="D14" s="36" t="s">
        <v>313</v>
      </c>
      <c r="E14" s="33" t="s">
        <v>52</v>
      </c>
      <c r="F14" s="73"/>
      <c r="G14" s="73"/>
      <c r="H14" s="73">
        <v>1</v>
      </c>
      <c r="I14" s="30"/>
      <c r="J14" s="30"/>
      <c r="K14" s="30"/>
      <c r="L14" s="73"/>
      <c r="M14" s="73">
        <v>1</v>
      </c>
      <c r="N14" s="73"/>
      <c r="O14" s="30"/>
      <c r="P14" s="30"/>
      <c r="Q14" s="30"/>
      <c r="R14" s="30">
        <f t="shared" si="0"/>
        <v>2</v>
      </c>
      <c r="S14" s="57">
        <v>3499</v>
      </c>
      <c r="T14" s="58">
        <f t="shared" si="1"/>
        <v>6998</v>
      </c>
    </row>
    <row r="15" spans="2:25" s="44" customFormat="1" x14ac:dyDescent="0.2">
      <c r="B15" s="30">
        <v>5</v>
      </c>
      <c r="C15" s="30" t="s">
        <v>39</v>
      </c>
      <c r="D15" s="36" t="s">
        <v>314</v>
      </c>
      <c r="E15" s="33" t="s">
        <v>52</v>
      </c>
      <c r="F15" s="73"/>
      <c r="G15" s="73">
        <v>6</v>
      </c>
      <c r="H15" s="73"/>
      <c r="I15" s="30"/>
      <c r="J15" s="30"/>
      <c r="K15" s="30"/>
      <c r="L15" s="73"/>
      <c r="M15" s="73"/>
      <c r="N15" s="73"/>
      <c r="O15" s="30">
        <v>6</v>
      </c>
      <c r="P15" s="30"/>
      <c r="Q15" s="30"/>
      <c r="R15" s="30">
        <f t="shared" si="0"/>
        <v>12</v>
      </c>
      <c r="S15" s="57">
        <v>515.49488510000003</v>
      </c>
      <c r="T15" s="58">
        <f t="shared" si="1"/>
        <v>6185.9386212000009</v>
      </c>
    </row>
    <row r="16" spans="2:25" s="44" customFormat="1" x14ac:dyDescent="0.2">
      <c r="B16" s="30"/>
      <c r="C16" s="30"/>
      <c r="D16" s="36"/>
      <c r="E16" s="33"/>
      <c r="F16" s="73"/>
      <c r="G16" s="73"/>
      <c r="H16" s="73"/>
      <c r="I16" s="30"/>
      <c r="J16" s="30"/>
      <c r="K16" s="30"/>
      <c r="L16" s="73"/>
      <c r="M16" s="73"/>
      <c r="N16" s="73"/>
      <c r="O16" s="30"/>
      <c r="P16" s="30"/>
      <c r="Q16" s="30"/>
      <c r="R16" s="30"/>
      <c r="S16" s="57"/>
      <c r="T16" s="58">
        <f t="shared" si="1"/>
        <v>0</v>
      </c>
    </row>
    <row r="17" spans="2:20" s="44" customFormat="1" x14ac:dyDescent="0.2">
      <c r="B17" s="30"/>
      <c r="C17" s="30"/>
      <c r="D17" s="36"/>
      <c r="E17" s="33"/>
      <c r="F17" s="73"/>
      <c r="G17" s="73"/>
      <c r="H17" s="73"/>
      <c r="I17" s="30"/>
      <c r="J17" s="30"/>
      <c r="K17" s="30"/>
      <c r="L17" s="73"/>
      <c r="M17" s="73"/>
      <c r="N17" s="73"/>
      <c r="O17" s="30"/>
      <c r="P17" s="30"/>
      <c r="Q17" s="30"/>
      <c r="R17" s="30"/>
      <c r="S17" s="57"/>
      <c r="T17" s="58">
        <f t="shared" si="1"/>
        <v>0</v>
      </c>
    </row>
    <row r="18" spans="2:20" s="44" customFormat="1" x14ac:dyDescent="0.2">
      <c r="B18" s="30"/>
      <c r="C18" s="30"/>
      <c r="D18" s="36"/>
      <c r="E18" s="33"/>
      <c r="F18" s="73"/>
      <c r="G18" s="73"/>
      <c r="H18" s="73"/>
      <c r="I18" s="30"/>
      <c r="J18" s="30"/>
      <c r="K18" s="56"/>
      <c r="L18" s="73"/>
      <c r="M18" s="73"/>
      <c r="N18" s="73"/>
      <c r="O18" s="30"/>
      <c r="P18" s="56"/>
      <c r="Q18" s="56"/>
      <c r="R18" s="30"/>
      <c r="S18" s="57"/>
      <c r="T18" s="58">
        <f t="shared" si="1"/>
        <v>0</v>
      </c>
    </row>
    <row r="19" spans="2:20" s="44" customFormat="1" x14ac:dyDescent="0.2">
      <c r="B19" s="30"/>
      <c r="C19" s="30"/>
      <c r="D19" s="36"/>
      <c r="E19" s="33"/>
      <c r="F19" s="73"/>
      <c r="G19" s="73"/>
      <c r="H19" s="73"/>
      <c r="I19" s="30"/>
      <c r="J19" s="30"/>
      <c r="K19" s="56"/>
      <c r="L19" s="73"/>
      <c r="M19" s="73"/>
      <c r="N19" s="73"/>
      <c r="O19" s="30"/>
      <c r="P19" s="56"/>
      <c r="Q19" s="56"/>
      <c r="R19" s="30"/>
      <c r="S19" s="57"/>
      <c r="T19" s="58">
        <f t="shared" si="1"/>
        <v>0</v>
      </c>
    </row>
    <row r="20" spans="2:20" s="44" customFormat="1" x14ac:dyDescent="0.2">
      <c r="B20" s="30"/>
      <c r="C20" s="30"/>
      <c r="D20" s="36"/>
      <c r="E20" s="33"/>
      <c r="F20" s="73"/>
      <c r="G20" s="73"/>
      <c r="H20" s="73"/>
      <c r="I20" s="30"/>
      <c r="J20" s="30"/>
      <c r="K20" s="56"/>
      <c r="L20" s="73"/>
      <c r="M20" s="73"/>
      <c r="N20" s="73"/>
      <c r="O20" s="30"/>
      <c r="P20" s="56"/>
      <c r="Q20" s="56"/>
      <c r="R20" s="30"/>
      <c r="S20" s="57"/>
      <c r="T20" s="58">
        <f t="shared" si="1"/>
        <v>0</v>
      </c>
    </row>
    <row r="21" spans="2:20" s="44" customFormat="1" x14ac:dyDescent="0.2">
      <c r="B21" s="30"/>
      <c r="C21" s="30"/>
      <c r="D21" s="35"/>
      <c r="E21" s="33"/>
      <c r="F21" s="73"/>
      <c r="G21" s="73"/>
      <c r="H21" s="73"/>
      <c r="I21" s="30"/>
      <c r="J21" s="30"/>
      <c r="K21" s="56"/>
      <c r="L21" s="73"/>
      <c r="M21" s="73"/>
      <c r="N21" s="73"/>
      <c r="O21" s="30"/>
      <c r="P21" s="56"/>
      <c r="Q21" s="56"/>
      <c r="R21" s="30"/>
      <c r="S21" s="57"/>
      <c r="T21" s="58"/>
    </row>
    <row r="22" spans="2:20" s="44" customFormat="1" x14ac:dyDescent="0.2">
      <c r="B22" s="30"/>
      <c r="C22" s="30"/>
      <c r="D22" s="35"/>
      <c r="E22" s="33"/>
      <c r="F22" s="73"/>
      <c r="G22" s="73"/>
      <c r="H22" s="73"/>
      <c r="I22" s="30"/>
      <c r="J22" s="30"/>
      <c r="K22" s="56"/>
      <c r="L22" s="73"/>
      <c r="M22" s="73"/>
      <c r="N22" s="73"/>
      <c r="O22" s="30"/>
      <c r="P22" s="56"/>
      <c r="Q22" s="56"/>
      <c r="R22" s="30"/>
      <c r="S22" s="57"/>
      <c r="T22" s="58"/>
    </row>
    <row r="23" spans="2:20" s="44" customFormat="1" x14ac:dyDescent="0.2">
      <c r="B23" s="30"/>
      <c r="C23" s="30"/>
      <c r="D23" s="35"/>
      <c r="E23" s="33"/>
      <c r="F23" s="73"/>
      <c r="G23" s="73"/>
      <c r="H23" s="73"/>
      <c r="I23" s="30"/>
      <c r="J23" s="30"/>
      <c r="K23" s="56"/>
      <c r="L23" s="73"/>
      <c r="M23" s="73"/>
      <c r="N23" s="73"/>
      <c r="O23" s="30"/>
      <c r="P23" s="56"/>
      <c r="Q23" s="56"/>
      <c r="R23" s="30"/>
      <c r="S23" s="57"/>
      <c r="T23" s="58"/>
    </row>
    <row r="24" spans="2:20" s="44" customFormat="1" x14ac:dyDescent="0.2">
      <c r="B24" s="30"/>
      <c r="C24" s="30"/>
      <c r="D24" s="35"/>
      <c r="E24" s="33"/>
      <c r="F24" s="73"/>
      <c r="G24" s="73"/>
      <c r="H24" s="73"/>
      <c r="I24" s="30"/>
      <c r="J24" s="30"/>
      <c r="K24" s="56"/>
      <c r="L24" s="73"/>
      <c r="M24" s="73"/>
      <c r="N24" s="73"/>
      <c r="O24" s="30"/>
      <c r="P24" s="56"/>
      <c r="Q24" s="56"/>
      <c r="R24" s="30"/>
      <c r="S24" s="57"/>
      <c r="T24" s="58"/>
    </row>
    <row r="25" spans="2:20" x14ac:dyDescent="0.2">
      <c r="B25" s="30"/>
      <c r="C25" s="7"/>
      <c r="D25" s="36"/>
      <c r="E25" s="33"/>
      <c r="F25" s="82"/>
      <c r="G25" s="73"/>
      <c r="H25" s="82"/>
      <c r="I25" s="7"/>
      <c r="J25" s="7"/>
      <c r="K25" s="8"/>
      <c r="L25" s="82"/>
      <c r="M25" s="83"/>
      <c r="N25" s="82"/>
      <c r="O25" s="8"/>
      <c r="P25" s="8"/>
      <c r="Q25" s="8"/>
      <c r="R25" s="7"/>
      <c r="S25" s="9"/>
      <c r="T25" s="34"/>
    </row>
    <row r="26" spans="2:20" ht="13.5" thickBot="1" x14ac:dyDescent="0.25">
      <c r="B26" s="16"/>
      <c r="C26" s="17"/>
      <c r="D26" s="92"/>
      <c r="E26" s="17"/>
      <c r="F26" s="84"/>
      <c r="G26" s="85"/>
      <c r="H26" s="84"/>
      <c r="I26" s="17"/>
      <c r="J26" s="17"/>
      <c r="K26" s="18"/>
      <c r="L26" s="84"/>
      <c r="M26" s="85"/>
      <c r="N26" s="84"/>
      <c r="O26" s="18"/>
      <c r="P26" s="18"/>
      <c r="Q26" s="18"/>
      <c r="R26" s="17"/>
      <c r="S26" s="19"/>
      <c r="T26" s="20"/>
    </row>
    <row r="27" spans="2:20" x14ac:dyDescent="0.2">
      <c r="B27" s="13"/>
      <c r="C27" s="13"/>
      <c r="D27" s="93"/>
      <c r="E27" s="13"/>
      <c r="F27" s="1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1" t="s">
        <v>18</v>
      </c>
      <c r="T27" s="26">
        <f>+SUM(T11:T26)*0.16</f>
        <v>5517.2413793920005</v>
      </c>
    </row>
    <row r="28" spans="2:20" x14ac:dyDescent="0.2">
      <c r="B28" s="13"/>
      <c r="C28" s="13"/>
      <c r="D28" s="93"/>
      <c r="E28" s="13"/>
      <c r="F28" s="1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27" t="s">
        <v>17</v>
      </c>
      <c r="T28" s="28">
        <f>SUM(T11:T27)</f>
        <v>40000.000000592001</v>
      </c>
    </row>
    <row r="29" spans="2:20" x14ac:dyDescent="0.2">
      <c r="B29" s="13"/>
      <c r="C29" s="13"/>
      <c r="D29" s="93"/>
      <c r="E29" s="13"/>
      <c r="F29" s="1"/>
      <c r="G29" s="1"/>
      <c r="H29" s="1"/>
      <c r="I29" s="13"/>
      <c r="J29" s="1"/>
      <c r="K29" s="1"/>
      <c r="L29" s="1"/>
      <c r="M29" s="1"/>
      <c r="N29" s="1"/>
      <c r="O29" s="1"/>
      <c r="P29" s="1"/>
      <c r="Q29" s="1"/>
      <c r="R29" s="1"/>
      <c r="S29" s="11"/>
      <c r="T29" s="11"/>
    </row>
    <row r="30" spans="2:20" x14ac:dyDescent="0.2">
      <c r="B30" s="1"/>
      <c r="C30" s="1"/>
      <c r="D30" s="93"/>
      <c r="E30" s="1"/>
      <c r="F30" s="1"/>
      <c r="G30" s="1"/>
      <c r="H30" s="1"/>
      <c r="I30" s="13"/>
      <c r="J30" s="1"/>
      <c r="K30" s="1"/>
      <c r="L30" s="1"/>
      <c r="M30" s="1"/>
      <c r="N30" s="1"/>
      <c r="O30" s="1"/>
      <c r="P30" s="1"/>
      <c r="Q30" s="1"/>
      <c r="R30" s="1"/>
      <c r="S30" s="1"/>
      <c r="T30" s="12"/>
    </row>
    <row r="31" spans="2:20" x14ac:dyDescent="0.2">
      <c r="B31" s="1"/>
      <c r="C31" s="1"/>
      <c r="D31" s="93"/>
      <c r="E31" s="1"/>
      <c r="F31" s="1"/>
      <c r="G31" s="1"/>
      <c r="H31" s="1"/>
      <c r="I31" s="13"/>
      <c r="J31" s="1"/>
      <c r="K31" s="1"/>
      <c r="L31" s="1"/>
      <c r="M31" s="1"/>
      <c r="N31" s="1"/>
      <c r="O31" s="1"/>
      <c r="P31" s="1"/>
      <c r="Q31" s="1"/>
      <c r="R31" s="1"/>
      <c r="S31" s="1"/>
      <c r="T31" s="109"/>
    </row>
    <row r="32" spans="2:20" x14ac:dyDescent="0.2">
      <c r="B32" s="29"/>
      <c r="C32" s="29"/>
      <c r="D32" s="94"/>
      <c r="E32" s="29"/>
      <c r="F32" s="29"/>
      <c r="G32" s="29"/>
      <c r="H32" s="29"/>
      <c r="I32" s="41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</row>
    <row r="33" spans="2:20" x14ac:dyDescent="0.2">
      <c r="B33" s="29"/>
      <c r="C33" s="29"/>
      <c r="D33" s="94"/>
      <c r="E33" s="29"/>
      <c r="F33" s="29"/>
      <c r="G33" s="29"/>
      <c r="H33" s="29"/>
      <c r="I33" s="41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3"/>
  <sheetViews>
    <sheetView zoomScale="115" zoomScaleNormal="115" workbookViewId="0">
      <selection activeCell="B1" sqref="B1:T28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style="90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2.28515625" bestFit="1" customWidth="1"/>
    <col min="20" max="20" width="13.85546875" customWidth="1"/>
  </cols>
  <sheetData>
    <row r="1" spans="2:25" s="2" customFormat="1" x14ac:dyDescent="0.2">
      <c r="C1" s="3"/>
      <c r="D1" s="87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88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11.25" x14ac:dyDescent="0.2">
      <c r="B8" s="173" t="s">
        <v>19</v>
      </c>
      <c r="C8" s="173"/>
      <c r="D8" s="89" t="s">
        <v>315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91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x14ac:dyDescent="0.2">
      <c r="B11" s="30">
        <v>1</v>
      </c>
      <c r="C11" s="30" t="s">
        <v>39</v>
      </c>
      <c r="D11" s="36" t="s">
        <v>316</v>
      </c>
      <c r="E11" s="119" t="s">
        <v>52</v>
      </c>
      <c r="F11" s="73"/>
      <c r="G11" s="73">
        <v>2</v>
      </c>
      <c r="H11" s="73"/>
      <c r="I11" s="30"/>
      <c r="J11" s="52"/>
      <c r="K11" s="53"/>
      <c r="L11" s="77"/>
      <c r="M11" s="77"/>
      <c r="N11" s="77"/>
      <c r="O11" s="52"/>
      <c r="P11" s="53"/>
      <c r="Q11" s="53"/>
      <c r="R11" s="52">
        <f>SUM(F11:Q11)</f>
        <v>2</v>
      </c>
      <c r="S11" s="54">
        <v>4310.3448280000002</v>
      </c>
      <c r="T11" s="55">
        <f>+R11*S11</f>
        <v>8620.6896560000005</v>
      </c>
    </row>
    <row r="12" spans="2:25" s="44" customFormat="1" x14ac:dyDescent="0.2">
      <c r="B12" s="30"/>
      <c r="C12" s="30"/>
      <c r="D12" s="36"/>
      <c r="E12" s="33"/>
      <c r="F12" s="73"/>
      <c r="G12" s="73"/>
      <c r="H12" s="73"/>
      <c r="I12" s="30"/>
      <c r="J12" s="30"/>
      <c r="K12" s="56"/>
      <c r="L12" s="73"/>
      <c r="M12" s="73"/>
      <c r="N12" s="73"/>
      <c r="O12" s="30"/>
      <c r="P12" s="56"/>
      <c r="Q12" s="56"/>
      <c r="R12" s="30"/>
      <c r="S12" s="57"/>
      <c r="T12" s="58">
        <f>+R12*S12</f>
        <v>0</v>
      </c>
    </row>
    <row r="13" spans="2:25" s="44" customFormat="1" x14ac:dyDescent="0.2">
      <c r="B13" s="30"/>
      <c r="C13" s="30"/>
      <c r="D13" s="36"/>
      <c r="E13" s="33"/>
      <c r="F13" s="73"/>
      <c r="G13" s="73"/>
      <c r="H13" s="73"/>
      <c r="I13" s="30"/>
      <c r="J13" s="30"/>
      <c r="K13" s="56"/>
      <c r="L13" s="73"/>
      <c r="M13" s="73"/>
      <c r="N13" s="73"/>
      <c r="O13" s="30"/>
      <c r="P13" s="56"/>
      <c r="Q13" s="56"/>
      <c r="R13" s="30"/>
      <c r="S13" s="57"/>
      <c r="T13" s="58">
        <f t="shared" ref="T13:T20" si="0">+R13*S13</f>
        <v>0</v>
      </c>
    </row>
    <row r="14" spans="2:25" s="44" customFormat="1" x14ac:dyDescent="0.2">
      <c r="B14" s="30"/>
      <c r="C14" s="30"/>
      <c r="D14" s="36"/>
      <c r="E14" s="33"/>
      <c r="F14" s="73"/>
      <c r="G14" s="73"/>
      <c r="H14" s="73"/>
      <c r="I14" s="30"/>
      <c r="J14" s="30"/>
      <c r="K14" s="56"/>
      <c r="L14" s="73"/>
      <c r="M14" s="73"/>
      <c r="N14" s="73"/>
      <c r="O14" s="30"/>
      <c r="P14" s="56"/>
      <c r="Q14" s="56"/>
      <c r="R14" s="30"/>
      <c r="S14" s="57"/>
      <c r="T14" s="58">
        <f t="shared" si="0"/>
        <v>0</v>
      </c>
    </row>
    <row r="15" spans="2:25" s="44" customFormat="1" x14ac:dyDescent="0.2">
      <c r="B15" s="30"/>
      <c r="C15" s="30"/>
      <c r="D15" s="36"/>
      <c r="E15" s="33"/>
      <c r="F15" s="73"/>
      <c r="G15" s="73"/>
      <c r="H15" s="73"/>
      <c r="I15" s="30"/>
      <c r="J15" s="30"/>
      <c r="K15" s="56"/>
      <c r="L15" s="73"/>
      <c r="M15" s="73"/>
      <c r="N15" s="73"/>
      <c r="O15" s="30"/>
      <c r="P15" s="56"/>
      <c r="Q15" s="56"/>
      <c r="R15" s="30"/>
      <c r="S15" s="57"/>
      <c r="T15" s="58">
        <f t="shared" si="0"/>
        <v>0</v>
      </c>
    </row>
    <row r="16" spans="2:25" s="44" customFormat="1" x14ac:dyDescent="0.2">
      <c r="B16" s="30"/>
      <c r="C16" s="30"/>
      <c r="D16" s="36"/>
      <c r="E16" s="33"/>
      <c r="F16" s="73"/>
      <c r="G16" s="73"/>
      <c r="H16" s="73"/>
      <c r="I16" s="30"/>
      <c r="J16" s="30"/>
      <c r="K16" s="56"/>
      <c r="L16" s="73"/>
      <c r="M16" s="73"/>
      <c r="N16" s="73"/>
      <c r="O16" s="30"/>
      <c r="P16" s="56"/>
      <c r="Q16" s="56"/>
      <c r="R16" s="30"/>
      <c r="S16" s="57"/>
      <c r="T16" s="58">
        <f t="shared" si="0"/>
        <v>0</v>
      </c>
    </row>
    <row r="17" spans="2:20" s="44" customFormat="1" x14ac:dyDescent="0.2">
      <c r="B17" s="30"/>
      <c r="C17" s="30"/>
      <c r="D17" s="36"/>
      <c r="E17" s="33"/>
      <c r="F17" s="73"/>
      <c r="G17" s="73"/>
      <c r="H17" s="73"/>
      <c r="I17" s="30"/>
      <c r="J17" s="30"/>
      <c r="K17" s="56"/>
      <c r="L17" s="73"/>
      <c r="M17" s="73"/>
      <c r="N17" s="73"/>
      <c r="O17" s="30"/>
      <c r="P17" s="56"/>
      <c r="Q17" s="56"/>
      <c r="R17" s="30"/>
      <c r="S17" s="57"/>
      <c r="T17" s="58">
        <f t="shared" si="0"/>
        <v>0</v>
      </c>
    </row>
    <row r="18" spans="2:20" s="44" customFormat="1" x14ac:dyDescent="0.2">
      <c r="B18" s="30"/>
      <c r="C18" s="30"/>
      <c r="D18" s="36"/>
      <c r="E18" s="33"/>
      <c r="F18" s="73"/>
      <c r="G18" s="73"/>
      <c r="H18" s="73"/>
      <c r="I18" s="30"/>
      <c r="J18" s="30"/>
      <c r="K18" s="56"/>
      <c r="L18" s="73"/>
      <c r="M18" s="73"/>
      <c r="N18" s="73"/>
      <c r="O18" s="30"/>
      <c r="P18" s="56"/>
      <c r="Q18" s="56"/>
      <c r="R18" s="30"/>
      <c r="S18" s="57"/>
      <c r="T18" s="58">
        <f t="shared" si="0"/>
        <v>0</v>
      </c>
    </row>
    <row r="19" spans="2:20" s="44" customFormat="1" x14ac:dyDescent="0.2">
      <c r="B19" s="30"/>
      <c r="C19" s="30"/>
      <c r="D19" s="36"/>
      <c r="E19" s="33"/>
      <c r="F19" s="73"/>
      <c r="G19" s="73"/>
      <c r="H19" s="73"/>
      <c r="I19" s="30"/>
      <c r="J19" s="30"/>
      <c r="K19" s="56"/>
      <c r="L19" s="73"/>
      <c r="M19" s="73"/>
      <c r="N19" s="73"/>
      <c r="O19" s="30"/>
      <c r="P19" s="56"/>
      <c r="Q19" s="56"/>
      <c r="R19" s="30"/>
      <c r="S19" s="57"/>
      <c r="T19" s="58">
        <f t="shared" si="0"/>
        <v>0</v>
      </c>
    </row>
    <row r="20" spans="2:20" s="44" customFormat="1" x14ac:dyDescent="0.2">
      <c r="B20" s="30"/>
      <c r="C20" s="30"/>
      <c r="D20" s="36"/>
      <c r="E20" s="33"/>
      <c r="F20" s="73"/>
      <c r="G20" s="73"/>
      <c r="H20" s="73"/>
      <c r="I20" s="30"/>
      <c r="J20" s="30"/>
      <c r="K20" s="56"/>
      <c r="L20" s="73"/>
      <c r="M20" s="73"/>
      <c r="N20" s="73"/>
      <c r="O20" s="30"/>
      <c r="P20" s="56"/>
      <c r="Q20" s="56"/>
      <c r="R20" s="30"/>
      <c r="S20" s="57"/>
      <c r="T20" s="58">
        <f t="shared" si="0"/>
        <v>0</v>
      </c>
    </row>
    <row r="21" spans="2:20" s="44" customFormat="1" x14ac:dyDescent="0.2">
      <c r="B21" s="30"/>
      <c r="C21" s="30"/>
      <c r="D21" s="35"/>
      <c r="E21" s="33"/>
      <c r="F21" s="73"/>
      <c r="G21" s="73"/>
      <c r="H21" s="73"/>
      <c r="I21" s="30"/>
      <c r="J21" s="30"/>
      <c r="K21" s="56"/>
      <c r="L21" s="73"/>
      <c r="M21" s="73"/>
      <c r="N21" s="73"/>
      <c r="O21" s="30"/>
      <c r="P21" s="56"/>
      <c r="Q21" s="56"/>
      <c r="R21" s="30"/>
      <c r="S21" s="57"/>
      <c r="T21" s="58"/>
    </row>
    <row r="22" spans="2:20" s="44" customFormat="1" x14ac:dyDescent="0.2">
      <c r="B22" s="30"/>
      <c r="C22" s="30"/>
      <c r="D22" s="35"/>
      <c r="E22" s="33"/>
      <c r="F22" s="73"/>
      <c r="G22" s="73"/>
      <c r="H22" s="73"/>
      <c r="I22" s="30"/>
      <c r="J22" s="30"/>
      <c r="K22" s="56"/>
      <c r="L22" s="73"/>
      <c r="M22" s="73"/>
      <c r="N22" s="73"/>
      <c r="O22" s="30"/>
      <c r="P22" s="56"/>
      <c r="Q22" s="56"/>
      <c r="R22" s="30"/>
      <c r="S22" s="57"/>
      <c r="T22" s="58"/>
    </row>
    <row r="23" spans="2:20" s="44" customFormat="1" x14ac:dyDescent="0.2">
      <c r="B23" s="30"/>
      <c r="C23" s="30"/>
      <c r="D23" s="35"/>
      <c r="E23" s="33"/>
      <c r="F23" s="73"/>
      <c r="G23" s="73"/>
      <c r="H23" s="73"/>
      <c r="I23" s="30"/>
      <c r="J23" s="30"/>
      <c r="K23" s="56"/>
      <c r="L23" s="73"/>
      <c r="M23" s="73"/>
      <c r="N23" s="73"/>
      <c r="O23" s="30"/>
      <c r="P23" s="56"/>
      <c r="Q23" s="56"/>
      <c r="R23" s="30"/>
      <c r="S23" s="57"/>
      <c r="T23" s="58"/>
    </row>
    <row r="24" spans="2:20" s="44" customFormat="1" x14ac:dyDescent="0.2">
      <c r="B24" s="30"/>
      <c r="C24" s="30"/>
      <c r="D24" s="35"/>
      <c r="E24" s="33"/>
      <c r="F24" s="73"/>
      <c r="G24" s="73"/>
      <c r="H24" s="73"/>
      <c r="I24" s="30"/>
      <c r="J24" s="30"/>
      <c r="K24" s="56"/>
      <c r="L24" s="73"/>
      <c r="M24" s="73"/>
      <c r="N24" s="73"/>
      <c r="O24" s="30"/>
      <c r="P24" s="56"/>
      <c r="Q24" s="56"/>
      <c r="R24" s="30"/>
      <c r="S24" s="57"/>
      <c r="T24" s="58"/>
    </row>
    <row r="25" spans="2:20" x14ac:dyDescent="0.2">
      <c r="B25" s="30"/>
      <c r="C25" s="7"/>
      <c r="D25" s="36"/>
      <c r="E25" s="33"/>
      <c r="F25" s="82"/>
      <c r="G25" s="73"/>
      <c r="H25" s="82"/>
      <c r="I25" s="7"/>
      <c r="J25" s="7"/>
      <c r="K25" s="8"/>
      <c r="L25" s="82"/>
      <c r="M25" s="83"/>
      <c r="N25" s="82"/>
      <c r="O25" s="8"/>
      <c r="P25" s="8"/>
      <c r="Q25" s="8"/>
      <c r="R25" s="7"/>
      <c r="S25" s="9"/>
      <c r="T25" s="34"/>
    </row>
    <row r="26" spans="2:20" ht="13.5" thickBot="1" x14ac:dyDescent="0.25">
      <c r="B26" s="16"/>
      <c r="C26" s="17"/>
      <c r="D26" s="92"/>
      <c r="E26" s="17"/>
      <c r="F26" s="84"/>
      <c r="G26" s="85"/>
      <c r="H26" s="84"/>
      <c r="I26" s="17"/>
      <c r="J26" s="17"/>
      <c r="K26" s="18"/>
      <c r="L26" s="84"/>
      <c r="M26" s="85"/>
      <c r="N26" s="84"/>
      <c r="O26" s="18"/>
      <c r="P26" s="18"/>
      <c r="Q26" s="18"/>
      <c r="R26" s="17"/>
      <c r="S26" s="19"/>
      <c r="T26" s="20"/>
    </row>
    <row r="27" spans="2:20" x14ac:dyDescent="0.2">
      <c r="B27" s="13"/>
      <c r="C27" s="13"/>
      <c r="D27" s="93"/>
      <c r="E27" s="13"/>
      <c r="F27" s="1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1" t="s">
        <v>18</v>
      </c>
      <c r="T27" s="26">
        <f>+SUM(T11:T26)*0.16</f>
        <v>1379.3103449600001</v>
      </c>
    </row>
    <row r="28" spans="2:20" x14ac:dyDescent="0.2">
      <c r="B28" s="13"/>
      <c r="C28" s="13"/>
      <c r="D28" s="93"/>
      <c r="E28" s="13"/>
      <c r="F28" s="1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27" t="s">
        <v>17</v>
      </c>
      <c r="T28" s="28">
        <f>SUM(T11:T27)</f>
        <v>10000.000000960001</v>
      </c>
    </row>
    <row r="29" spans="2:20" x14ac:dyDescent="0.2">
      <c r="B29" s="13"/>
      <c r="C29" s="13"/>
      <c r="D29" s="93"/>
      <c r="E29" s="13"/>
      <c r="F29" s="1"/>
      <c r="G29" s="1"/>
      <c r="H29" s="1"/>
      <c r="I29" s="13"/>
      <c r="J29" s="1"/>
      <c r="K29" s="1"/>
      <c r="L29" s="1"/>
      <c r="M29" s="1"/>
      <c r="N29" s="1"/>
      <c r="O29" s="1"/>
      <c r="P29" s="1"/>
      <c r="Q29" s="1"/>
      <c r="R29" s="1"/>
      <c r="S29" s="11"/>
      <c r="T29" s="11"/>
    </row>
    <row r="30" spans="2:20" x14ac:dyDescent="0.2">
      <c r="B30" s="1"/>
      <c r="C30" s="1"/>
      <c r="D30" s="93"/>
      <c r="E30" s="1"/>
      <c r="F30" s="1"/>
      <c r="G30" s="1"/>
      <c r="H30" s="1"/>
      <c r="I30" s="13"/>
      <c r="J30" s="1"/>
      <c r="K30" s="1"/>
      <c r="L30" s="1"/>
      <c r="M30" s="1"/>
      <c r="N30" s="1"/>
      <c r="O30" s="1"/>
      <c r="P30" s="1"/>
      <c r="Q30" s="1"/>
      <c r="R30" s="1"/>
      <c r="S30" s="1"/>
      <c r="T30" s="12"/>
    </row>
    <row r="31" spans="2:20" x14ac:dyDescent="0.2">
      <c r="B31" s="1"/>
      <c r="C31" s="1"/>
      <c r="D31" s="93"/>
      <c r="E31" s="1"/>
      <c r="F31" s="1"/>
      <c r="G31" s="1"/>
      <c r="H31" s="1"/>
      <c r="I31" s="13"/>
      <c r="J31" s="1"/>
      <c r="K31" s="1"/>
      <c r="L31" s="1"/>
      <c r="M31" s="1"/>
      <c r="N31" s="1"/>
      <c r="O31" s="1"/>
      <c r="P31" s="1"/>
      <c r="Q31" s="1"/>
      <c r="R31" s="1"/>
      <c r="S31" s="1"/>
      <c r="T31" s="109"/>
    </row>
    <row r="32" spans="2:20" x14ac:dyDescent="0.2">
      <c r="B32" s="29"/>
      <c r="C32" s="29"/>
      <c r="D32" s="94"/>
      <c r="E32" s="29"/>
      <c r="F32" s="29"/>
      <c r="G32" s="29"/>
      <c r="H32" s="29"/>
      <c r="I32" s="41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</row>
    <row r="33" spans="2:20" x14ac:dyDescent="0.2">
      <c r="B33" s="29"/>
      <c r="C33" s="29"/>
      <c r="D33" s="94"/>
      <c r="E33" s="29"/>
      <c r="F33" s="29"/>
      <c r="G33" s="29"/>
      <c r="H33" s="29"/>
      <c r="I33" s="41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2"/>
  <sheetViews>
    <sheetView zoomScale="115" zoomScaleNormal="115" workbookViewId="0">
      <selection activeCell="B1" sqref="B1:T28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style="90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2.28515625" bestFit="1" customWidth="1"/>
    <col min="20" max="20" width="13.85546875" customWidth="1"/>
  </cols>
  <sheetData>
    <row r="1" spans="2:25" s="2" customFormat="1" x14ac:dyDescent="0.2">
      <c r="C1" s="3"/>
      <c r="D1" s="87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88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11.25" x14ac:dyDescent="0.2">
      <c r="B8" s="173" t="s">
        <v>19</v>
      </c>
      <c r="C8" s="173"/>
      <c r="D8" s="89" t="s">
        <v>317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91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x14ac:dyDescent="0.2">
      <c r="B11" s="30">
        <v>2</v>
      </c>
      <c r="C11" s="30" t="s">
        <v>39</v>
      </c>
      <c r="D11" s="36" t="s">
        <v>319</v>
      </c>
      <c r="E11" s="33" t="s">
        <v>52</v>
      </c>
      <c r="F11" s="73">
        <v>2</v>
      </c>
      <c r="G11" s="73"/>
      <c r="H11" s="73"/>
      <c r="I11" s="30"/>
      <c r="J11" s="30"/>
      <c r="K11" s="56"/>
      <c r="L11" s="73"/>
      <c r="M11" s="73"/>
      <c r="N11" s="73"/>
      <c r="O11" s="30"/>
      <c r="P11" s="56"/>
      <c r="Q11" s="56"/>
      <c r="R11" s="30">
        <f t="shared" ref="R11:R13" si="0">SUM(F11:Q11)</f>
        <v>2</v>
      </c>
      <c r="S11" s="57">
        <v>599</v>
      </c>
      <c r="T11" s="58">
        <f>+R11*S11</f>
        <v>1198</v>
      </c>
    </row>
    <row r="12" spans="2:25" s="44" customFormat="1" x14ac:dyDescent="0.2">
      <c r="B12" s="30">
        <v>3</v>
      </c>
      <c r="C12" s="30" t="s">
        <v>39</v>
      </c>
      <c r="D12" s="36" t="s">
        <v>321</v>
      </c>
      <c r="E12" s="33" t="s">
        <v>52</v>
      </c>
      <c r="F12" s="73"/>
      <c r="G12" s="73"/>
      <c r="H12" s="73"/>
      <c r="I12" s="30"/>
      <c r="J12" s="30">
        <v>1</v>
      </c>
      <c r="K12" s="56"/>
      <c r="L12" s="73"/>
      <c r="M12" s="73"/>
      <c r="N12" s="73"/>
      <c r="O12" s="30"/>
      <c r="P12" s="56"/>
      <c r="Q12" s="56"/>
      <c r="R12" s="30">
        <f t="shared" si="0"/>
        <v>1</v>
      </c>
      <c r="S12" s="57">
        <v>2229</v>
      </c>
      <c r="T12" s="58">
        <f>+R12*S12</f>
        <v>2229</v>
      </c>
    </row>
    <row r="13" spans="2:25" s="44" customFormat="1" x14ac:dyDescent="0.2">
      <c r="B13" s="30">
        <v>4</v>
      </c>
      <c r="C13" s="30" t="s">
        <v>39</v>
      </c>
      <c r="D13" s="36" t="s">
        <v>322</v>
      </c>
      <c r="E13" s="33" t="s">
        <v>52</v>
      </c>
      <c r="F13" s="73"/>
      <c r="G13" s="73"/>
      <c r="H13" s="73"/>
      <c r="I13" s="30"/>
      <c r="J13" s="30">
        <v>1</v>
      </c>
      <c r="K13" s="56"/>
      <c r="L13" s="73"/>
      <c r="M13" s="73"/>
      <c r="N13" s="73"/>
      <c r="O13" s="30"/>
      <c r="P13" s="56"/>
      <c r="Q13" s="56"/>
      <c r="R13" s="30">
        <f t="shared" si="0"/>
        <v>1</v>
      </c>
      <c r="S13" s="57">
        <v>1849</v>
      </c>
      <c r="T13" s="58">
        <f t="shared" ref="T13:T19" si="1">+R13*S13</f>
        <v>1849</v>
      </c>
    </row>
    <row r="14" spans="2:25" s="44" customFormat="1" x14ac:dyDescent="0.2">
      <c r="B14" s="30">
        <v>5</v>
      </c>
      <c r="C14" s="30" t="s">
        <v>39</v>
      </c>
      <c r="D14" s="36" t="s">
        <v>320</v>
      </c>
      <c r="E14" s="119" t="s">
        <v>52</v>
      </c>
      <c r="F14" s="73"/>
      <c r="G14" s="73"/>
      <c r="H14" s="73">
        <v>1</v>
      </c>
      <c r="I14" s="30"/>
      <c r="J14" s="120"/>
      <c r="K14" s="121"/>
      <c r="L14" s="122"/>
      <c r="M14" s="122"/>
      <c r="N14" s="122"/>
      <c r="O14" s="120"/>
      <c r="P14" s="121"/>
      <c r="Q14" s="121"/>
      <c r="R14" s="123">
        <f>SUM(F14:Q14)</f>
        <v>1</v>
      </c>
      <c r="S14" s="124">
        <v>24896.4137931</v>
      </c>
      <c r="T14" s="58">
        <f t="shared" si="1"/>
        <v>24896.4137931</v>
      </c>
    </row>
    <row r="15" spans="2:25" s="44" customFormat="1" x14ac:dyDescent="0.2">
      <c r="B15" s="30"/>
      <c r="C15" s="30"/>
      <c r="D15" s="36"/>
      <c r="E15" s="33"/>
      <c r="F15" s="73"/>
      <c r="G15" s="73"/>
      <c r="H15" s="73"/>
      <c r="I15" s="30"/>
      <c r="J15" s="30"/>
      <c r="K15" s="56"/>
      <c r="L15" s="73"/>
      <c r="M15" s="73"/>
      <c r="N15" s="73"/>
      <c r="O15" s="30"/>
      <c r="P15" s="56"/>
      <c r="Q15" s="56"/>
      <c r="R15" s="30"/>
      <c r="S15" s="57"/>
      <c r="T15" s="58">
        <f t="shared" si="1"/>
        <v>0</v>
      </c>
    </row>
    <row r="16" spans="2:25" s="44" customFormat="1" x14ac:dyDescent="0.2">
      <c r="B16" s="30"/>
      <c r="C16" s="30"/>
      <c r="D16" s="36"/>
      <c r="E16" s="33"/>
      <c r="F16" s="73"/>
      <c r="G16" s="73"/>
      <c r="H16" s="73"/>
      <c r="I16" s="30"/>
      <c r="J16" s="30"/>
      <c r="K16" s="56"/>
      <c r="L16" s="73"/>
      <c r="M16" s="73"/>
      <c r="N16" s="73"/>
      <c r="O16" s="30"/>
      <c r="P16" s="56"/>
      <c r="Q16" s="56"/>
      <c r="R16" s="30"/>
      <c r="S16" s="57"/>
      <c r="T16" s="58">
        <f t="shared" si="1"/>
        <v>0</v>
      </c>
    </row>
    <row r="17" spans="2:20" s="44" customFormat="1" x14ac:dyDescent="0.2">
      <c r="B17" s="30"/>
      <c r="C17" s="30"/>
      <c r="D17" s="36"/>
      <c r="E17" s="33"/>
      <c r="F17" s="73"/>
      <c r="G17" s="73"/>
      <c r="H17" s="73"/>
      <c r="I17" s="30"/>
      <c r="J17" s="30"/>
      <c r="K17" s="56"/>
      <c r="L17" s="73"/>
      <c r="M17" s="73"/>
      <c r="N17" s="73"/>
      <c r="O17" s="30"/>
      <c r="P17" s="56"/>
      <c r="Q17" s="56"/>
      <c r="R17" s="30"/>
      <c r="S17" s="57"/>
      <c r="T17" s="58">
        <f t="shared" si="1"/>
        <v>0</v>
      </c>
    </row>
    <row r="18" spans="2:20" s="44" customFormat="1" x14ac:dyDescent="0.2">
      <c r="B18" s="30"/>
      <c r="C18" s="30"/>
      <c r="D18" s="36"/>
      <c r="E18" s="33"/>
      <c r="F18" s="73"/>
      <c r="G18" s="73"/>
      <c r="H18" s="73"/>
      <c r="I18" s="30"/>
      <c r="J18" s="30"/>
      <c r="K18" s="56"/>
      <c r="L18" s="73"/>
      <c r="M18" s="73"/>
      <c r="N18" s="73"/>
      <c r="O18" s="30"/>
      <c r="P18" s="56"/>
      <c r="Q18" s="56"/>
      <c r="R18" s="30"/>
      <c r="S18" s="57"/>
      <c r="T18" s="58">
        <f t="shared" si="1"/>
        <v>0</v>
      </c>
    </row>
    <row r="19" spans="2:20" s="44" customFormat="1" x14ac:dyDescent="0.2">
      <c r="B19" s="30"/>
      <c r="C19" s="30"/>
      <c r="D19" s="36"/>
      <c r="E19" s="33"/>
      <c r="F19" s="73"/>
      <c r="G19" s="73"/>
      <c r="H19" s="73"/>
      <c r="I19" s="30"/>
      <c r="J19" s="30"/>
      <c r="K19" s="56"/>
      <c r="L19" s="73"/>
      <c r="M19" s="73"/>
      <c r="N19" s="73"/>
      <c r="O19" s="30"/>
      <c r="P19" s="56"/>
      <c r="Q19" s="56"/>
      <c r="R19" s="30"/>
      <c r="S19" s="57"/>
      <c r="T19" s="58">
        <f t="shared" si="1"/>
        <v>0</v>
      </c>
    </row>
    <row r="20" spans="2:20" s="44" customFormat="1" x14ac:dyDescent="0.2">
      <c r="B20" s="30"/>
      <c r="C20" s="30"/>
      <c r="D20" s="35"/>
      <c r="E20" s="33"/>
      <c r="F20" s="73"/>
      <c r="G20" s="73"/>
      <c r="H20" s="73"/>
      <c r="I20" s="30"/>
      <c r="J20" s="30"/>
      <c r="K20" s="56"/>
      <c r="L20" s="73"/>
      <c r="M20" s="73"/>
      <c r="N20" s="73"/>
      <c r="O20" s="30"/>
      <c r="P20" s="56"/>
      <c r="Q20" s="56"/>
      <c r="R20" s="30"/>
      <c r="S20" s="57"/>
      <c r="T20" s="58"/>
    </row>
    <row r="21" spans="2:20" s="44" customFormat="1" x14ac:dyDescent="0.2">
      <c r="B21" s="30"/>
      <c r="C21" s="30"/>
      <c r="D21" s="35"/>
      <c r="E21" s="33"/>
      <c r="F21" s="73"/>
      <c r="G21" s="73"/>
      <c r="H21" s="73"/>
      <c r="I21" s="30"/>
      <c r="J21" s="30"/>
      <c r="K21" s="56"/>
      <c r="L21" s="73"/>
      <c r="M21" s="73"/>
      <c r="N21" s="73"/>
      <c r="O21" s="30"/>
      <c r="P21" s="56"/>
      <c r="Q21" s="56"/>
      <c r="R21" s="30"/>
      <c r="S21" s="57"/>
      <c r="T21" s="58"/>
    </row>
    <row r="22" spans="2:20" s="44" customFormat="1" x14ac:dyDescent="0.2">
      <c r="B22" s="30"/>
      <c r="C22" s="30"/>
      <c r="D22" s="35"/>
      <c r="E22" s="33"/>
      <c r="F22" s="73"/>
      <c r="G22" s="73"/>
      <c r="H22" s="73"/>
      <c r="I22" s="30"/>
      <c r="J22" s="30"/>
      <c r="K22" s="56"/>
      <c r="L22" s="73"/>
      <c r="M22" s="73"/>
      <c r="N22" s="73"/>
      <c r="O22" s="30"/>
      <c r="P22" s="56"/>
      <c r="Q22" s="56"/>
      <c r="R22" s="30"/>
      <c r="S22" s="57"/>
      <c r="T22" s="58"/>
    </row>
    <row r="23" spans="2:20" s="44" customFormat="1" x14ac:dyDescent="0.2">
      <c r="B23" s="30"/>
      <c r="C23" s="30"/>
      <c r="D23" s="35"/>
      <c r="E23" s="33"/>
      <c r="F23" s="73"/>
      <c r="G23" s="73"/>
      <c r="H23" s="73"/>
      <c r="I23" s="30"/>
      <c r="J23" s="30"/>
      <c r="K23" s="56"/>
      <c r="L23" s="73"/>
      <c r="M23" s="73"/>
      <c r="N23" s="73"/>
      <c r="O23" s="30"/>
      <c r="P23" s="56"/>
      <c r="Q23" s="56"/>
      <c r="R23" s="30"/>
      <c r="S23" s="57"/>
      <c r="T23" s="58"/>
    </row>
    <row r="24" spans="2:20" x14ac:dyDescent="0.2">
      <c r="B24" s="30"/>
      <c r="C24" s="7"/>
      <c r="D24" s="36"/>
      <c r="E24" s="33"/>
      <c r="F24" s="82"/>
      <c r="G24" s="73"/>
      <c r="H24" s="82"/>
      <c r="I24" s="7"/>
      <c r="J24" s="7"/>
      <c r="K24" s="8"/>
      <c r="L24" s="82"/>
      <c r="M24" s="83"/>
      <c r="N24" s="82"/>
      <c r="O24" s="8"/>
      <c r="P24" s="8"/>
      <c r="Q24" s="8"/>
      <c r="R24" s="7"/>
      <c r="S24" s="9"/>
      <c r="T24" s="34"/>
    </row>
    <row r="25" spans="2:20" ht="13.5" thickBot="1" x14ac:dyDescent="0.25">
      <c r="B25" s="16"/>
      <c r="C25" s="17"/>
      <c r="D25" s="92"/>
      <c r="E25" s="17"/>
      <c r="F25" s="84"/>
      <c r="G25" s="85"/>
      <c r="H25" s="84"/>
      <c r="I25" s="17"/>
      <c r="J25" s="17"/>
      <c r="K25" s="18"/>
      <c r="L25" s="84"/>
      <c r="M25" s="85"/>
      <c r="N25" s="84"/>
      <c r="O25" s="18"/>
      <c r="P25" s="18"/>
      <c r="Q25" s="18"/>
      <c r="R25" s="17"/>
      <c r="S25" s="19"/>
      <c r="T25" s="20"/>
    </row>
    <row r="26" spans="2:20" x14ac:dyDescent="0.2">
      <c r="B26" s="13"/>
      <c r="C26" s="13"/>
      <c r="D26" s="93"/>
      <c r="E26" s="13"/>
      <c r="F26" s="1"/>
      <c r="G26" s="1"/>
      <c r="H26" s="1"/>
      <c r="I26" s="13"/>
      <c r="J26" s="1"/>
      <c r="K26" s="1"/>
      <c r="L26" s="1"/>
      <c r="M26" s="1"/>
      <c r="N26" s="1"/>
      <c r="O26" s="1"/>
      <c r="P26" s="1"/>
      <c r="Q26" s="1"/>
      <c r="R26" s="1"/>
      <c r="S26" s="11" t="s">
        <v>18</v>
      </c>
      <c r="T26" s="26">
        <f>+SUM(T11:T25)*0.16</f>
        <v>4827.5862068960005</v>
      </c>
    </row>
    <row r="27" spans="2:20" x14ac:dyDescent="0.2">
      <c r="B27" s="13"/>
      <c r="C27" s="13"/>
      <c r="D27" s="93"/>
      <c r="E27" s="13"/>
      <c r="F27" s="1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27" t="s">
        <v>17</v>
      </c>
      <c r="T27" s="28">
        <f>SUM(T11:T26)</f>
        <v>34999.999999995998</v>
      </c>
    </row>
    <row r="28" spans="2:20" x14ac:dyDescent="0.2">
      <c r="B28" s="13"/>
      <c r="C28" s="13"/>
      <c r="D28" s="93"/>
      <c r="E28" s="13"/>
      <c r="F28" s="1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11"/>
      <c r="T28" s="11"/>
    </row>
    <row r="29" spans="2:20" x14ac:dyDescent="0.2">
      <c r="B29" s="1"/>
      <c r="C29" s="1"/>
      <c r="D29" s="93"/>
      <c r="E29" s="1"/>
      <c r="F29" s="1"/>
      <c r="G29" s="1"/>
      <c r="H29" s="1"/>
      <c r="I29" s="13"/>
      <c r="J29" s="1"/>
      <c r="K29" s="1"/>
      <c r="L29" s="1"/>
      <c r="M29" s="1"/>
      <c r="N29" s="1"/>
      <c r="O29" s="1"/>
      <c r="P29" s="1"/>
      <c r="Q29" s="1"/>
      <c r="R29" s="1"/>
      <c r="S29" s="1"/>
      <c r="T29" s="12"/>
    </row>
    <row r="30" spans="2:20" x14ac:dyDescent="0.2">
      <c r="B30" s="1"/>
      <c r="C30" s="1"/>
      <c r="D30" s="93"/>
      <c r="E30" s="1"/>
      <c r="F30" s="1"/>
      <c r="G30" s="1"/>
      <c r="H30" s="1"/>
      <c r="I30" s="13"/>
      <c r="J30" s="1"/>
      <c r="K30" s="1"/>
      <c r="L30" s="1"/>
      <c r="M30" s="1"/>
      <c r="N30" s="1"/>
      <c r="O30" s="1"/>
      <c r="P30" s="1"/>
      <c r="Q30" s="1"/>
      <c r="R30" s="1"/>
      <c r="S30" s="1"/>
      <c r="T30" s="109"/>
    </row>
    <row r="31" spans="2:20" x14ac:dyDescent="0.2">
      <c r="B31" s="29"/>
      <c r="C31" s="29"/>
      <c r="D31" s="94"/>
      <c r="E31" s="29"/>
      <c r="F31" s="29"/>
      <c r="G31" s="29"/>
      <c r="H31" s="29"/>
      <c r="I31" s="41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</row>
    <row r="32" spans="2:20" x14ac:dyDescent="0.2">
      <c r="B32" s="29"/>
      <c r="C32" s="29"/>
      <c r="D32" s="94"/>
      <c r="E32" s="29"/>
      <c r="F32" s="29"/>
      <c r="G32" s="29"/>
      <c r="H32" s="29"/>
      <c r="I32" s="41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3"/>
  <sheetViews>
    <sheetView zoomScale="115" zoomScaleNormal="115" workbookViewId="0">
      <selection activeCell="B1" sqref="B1:T29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style="90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8.28515625" bestFit="1" customWidth="1"/>
    <col min="20" max="20" width="13.85546875" customWidth="1"/>
  </cols>
  <sheetData>
    <row r="1" spans="2:25" s="2" customFormat="1" x14ac:dyDescent="0.2">
      <c r="C1" s="3"/>
      <c r="D1" s="87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88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11.25" x14ac:dyDescent="0.2">
      <c r="B8" s="173" t="s">
        <v>19</v>
      </c>
      <c r="C8" s="173"/>
      <c r="D8" s="89" t="s">
        <v>323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91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x14ac:dyDescent="0.2">
      <c r="B11" s="30">
        <v>1</v>
      </c>
      <c r="C11" s="30" t="s">
        <v>39</v>
      </c>
      <c r="D11" s="36" t="s">
        <v>324</v>
      </c>
      <c r="E11" s="119" t="s">
        <v>52</v>
      </c>
      <c r="F11" s="73"/>
      <c r="G11" s="73"/>
      <c r="H11" s="73"/>
      <c r="I11" s="30"/>
      <c r="J11" s="52"/>
      <c r="K11" s="52">
        <v>1</v>
      </c>
      <c r="L11" s="77"/>
      <c r="M11" s="77">
        <v>1</v>
      </c>
      <c r="N11" s="77"/>
      <c r="O11" s="52"/>
      <c r="P11" s="53"/>
      <c r="Q11" s="53"/>
      <c r="R11" s="51">
        <f>SUM(F11:Q11)</f>
        <v>2</v>
      </c>
      <c r="S11" s="54">
        <v>238900</v>
      </c>
      <c r="T11" s="55">
        <f>+R11*S11</f>
        <v>477800</v>
      </c>
    </row>
    <row r="12" spans="2:25" s="44" customFormat="1" x14ac:dyDescent="0.2">
      <c r="B12" s="30">
        <v>2</v>
      </c>
      <c r="C12" s="30" t="s">
        <v>39</v>
      </c>
      <c r="D12" s="36" t="s">
        <v>325</v>
      </c>
      <c r="E12" s="33" t="s">
        <v>52</v>
      </c>
      <c r="F12" s="73"/>
      <c r="G12" s="73"/>
      <c r="H12" s="73"/>
      <c r="I12" s="30"/>
      <c r="J12" s="30"/>
      <c r="K12" s="30"/>
      <c r="L12" s="73">
        <v>1</v>
      </c>
      <c r="M12" s="73"/>
      <c r="N12" s="73"/>
      <c r="O12" s="30"/>
      <c r="P12" s="56"/>
      <c r="Q12" s="56"/>
      <c r="R12" s="30">
        <f t="shared" ref="R12" si="0">SUM(F12:Q12)</f>
        <v>1</v>
      </c>
      <c r="S12" s="57">
        <v>879613.79310300003</v>
      </c>
      <c r="T12" s="58">
        <f>+R12*S12</f>
        <v>879613.79310300003</v>
      </c>
    </row>
    <row r="13" spans="2:25" s="44" customFormat="1" x14ac:dyDescent="0.2">
      <c r="B13" s="30"/>
      <c r="C13" s="30"/>
      <c r="D13" s="36"/>
      <c r="E13" s="33"/>
      <c r="F13" s="73"/>
      <c r="G13" s="73"/>
      <c r="H13" s="73"/>
      <c r="I13" s="30"/>
      <c r="J13" s="30"/>
      <c r="K13" s="56"/>
      <c r="L13" s="73"/>
      <c r="M13" s="73"/>
      <c r="N13" s="73"/>
      <c r="O13" s="30"/>
      <c r="P13" s="56"/>
      <c r="Q13" s="56"/>
      <c r="R13" s="30"/>
      <c r="S13" s="57"/>
      <c r="T13" s="58">
        <f>+R13*S13</f>
        <v>0</v>
      </c>
    </row>
    <row r="14" spans="2:25" s="44" customFormat="1" x14ac:dyDescent="0.2">
      <c r="B14" s="30"/>
      <c r="C14" s="30"/>
      <c r="D14" s="36"/>
      <c r="E14" s="33"/>
      <c r="F14" s="73"/>
      <c r="G14" s="73"/>
      <c r="H14" s="73"/>
      <c r="I14" s="30"/>
      <c r="J14" s="30"/>
      <c r="K14" s="56"/>
      <c r="L14" s="73"/>
      <c r="M14" s="73"/>
      <c r="N14" s="73"/>
      <c r="O14" s="30"/>
      <c r="P14" s="56"/>
      <c r="Q14" s="56"/>
      <c r="R14" s="30"/>
      <c r="S14" s="57"/>
      <c r="T14" s="58">
        <f t="shared" ref="T14:T20" si="1">+R14*S14</f>
        <v>0</v>
      </c>
    </row>
    <row r="15" spans="2:25" s="44" customFormat="1" x14ac:dyDescent="0.2">
      <c r="B15" s="30"/>
      <c r="C15" s="30"/>
      <c r="D15" s="36"/>
      <c r="E15" s="33"/>
      <c r="F15" s="73"/>
      <c r="G15" s="73"/>
      <c r="H15" s="73"/>
      <c r="I15" s="30"/>
      <c r="J15" s="30"/>
      <c r="K15" s="56"/>
      <c r="L15" s="73"/>
      <c r="M15" s="73"/>
      <c r="N15" s="73"/>
      <c r="O15" s="30"/>
      <c r="P15" s="56"/>
      <c r="Q15" s="56"/>
      <c r="R15" s="30"/>
      <c r="S15" s="57"/>
      <c r="T15" s="58">
        <f t="shared" si="1"/>
        <v>0</v>
      </c>
    </row>
    <row r="16" spans="2:25" s="44" customFormat="1" x14ac:dyDescent="0.2">
      <c r="B16" s="30"/>
      <c r="C16" s="30"/>
      <c r="D16" s="36"/>
      <c r="E16" s="33"/>
      <c r="F16" s="73"/>
      <c r="G16" s="73"/>
      <c r="H16" s="73"/>
      <c r="I16" s="30"/>
      <c r="J16" s="30"/>
      <c r="K16" s="56"/>
      <c r="L16" s="73"/>
      <c r="M16" s="73"/>
      <c r="N16" s="73"/>
      <c r="O16" s="30"/>
      <c r="P16" s="56"/>
      <c r="Q16" s="56"/>
      <c r="R16" s="30"/>
      <c r="S16" s="57"/>
      <c r="T16" s="58">
        <f t="shared" si="1"/>
        <v>0</v>
      </c>
    </row>
    <row r="17" spans="2:20" s="44" customFormat="1" x14ac:dyDescent="0.2">
      <c r="B17" s="30"/>
      <c r="C17" s="30"/>
      <c r="D17" s="36"/>
      <c r="E17" s="33"/>
      <c r="F17" s="73"/>
      <c r="G17" s="73"/>
      <c r="H17" s="73"/>
      <c r="I17" s="30"/>
      <c r="J17" s="30"/>
      <c r="K17" s="56"/>
      <c r="L17" s="73"/>
      <c r="M17" s="73"/>
      <c r="N17" s="73"/>
      <c r="O17" s="30"/>
      <c r="P17" s="56"/>
      <c r="Q17" s="56"/>
      <c r="R17" s="30"/>
      <c r="S17" s="57"/>
      <c r="T17" s="58">
        <f t="shared" si="1"/>
        <v>0</v>
      </c>
    </row>
    <row r="18" spans="2:20" s="44" customFormat="1" x14ac:dyDescent="0.2">
      <c r="B18" s="30"/>
      <c r="C18" s="30"/>
      <c r="D18" s="36"/>
      <c r="E18" s="33"/>
      <c r="F18" s="73"/>
      <c r="G18" s="73"/>
      <c r="H18" s="73"/>
      <c r="I18" s="30"/>
      <c r="J18" s="30"/>
      <c r="K18" s="56"/>
      <c r="L18" s="73"/>
      <c r="M18" s="73"/>
      <c r="N18" s="73"/>
      <c r="O18" s="30"/>
      <c r="P18" s="56"/>
      <c r="Q18" s="56"/>
      <c r="R18" s="30"/>
      <c r="S18" s="57"/>
      <c r="T18" s="58">
        <f t="shared" si="1"/>
        <v>0</v>
      </c>
    </row>
    <row r="19" spans="2:20" s="44" customFormat="1" x14ac:dyDescent="0.2">
      <c r="B19" s="30"/>
      <c r="C19" s="30"/>
      <c r="D19" s="36"/>
      <c r="E19" s="33"/>
      <c r="F19" s="73"/>
      <c r="G19" s="73"/>
      <c r="H19" s="73"/>
      <c r="I19" s="30"/>
      <c r="J19" s="30"/>
      <c r="K19" s="56"/>
      <c r="L19" s="73"/>
      <c r="M19" s="73"/>
      <c r="N19" s="73"/>
      <c r="O19" s="30"/>
      <c r="P19" s="56"/>
      <c r="Q19" s="56"/>
      <c r="R19" s="30"/>
      <c r="S19" s="57"/>
      <c r="T19" s="58">
        <f t="shared" si="1"/>
        <v>0</v>
      </c>
    </row>
    <row r="20" spans="2:20" s="44" customFormat="1" x14ac:dyDescent="0.2">
      <c r="B20" s="30"/>
      <c r="C20" s="30"/>
      <c r="D20" s="36"/>
      <c r="E20" s="33"/>
      <c r="F20" s="73"/>
      <c r="G20" s="73"/>
      <c r="H20" s="73"/>
      <c r="I20" s="30"/>
      <c r="J20" s="30"/>
      <c r="K20" s="56"/>
      <c r="L20" s="73"/>
      <c r="M20" s="73"/>
      <c r="N20" s="73"/>
      <c r="O20" s="30"/>
      <c r="P20" s="56"/>
      <c r="Q20" s="56"/>
      <c r="R20" s="30"/>
      <c r="S20" s="57"/>
      <c r="T20" s="58">
        <f t="shared" si="1"/>
        <v>0</v>
      </c>
    </row>
    <row r="21" spans="2:20" s="44" customFormat="1" x14ac:dyDescent="0.2">
      <c r="B21" s="30"/>
      <c r="C21" s="30"/>
      <c r="D21" s="35"/>
      <c r="E21" s="33"/>
      <c r="F21" s="73"/>
      <c r="G21" s="73"/>
      <c r="H21" s="73"/>
      <c r="I21" s="30"/>
      <c r="J21" s="30"/>
      <c r="K21" s="56"/>
      <c r="L21" s="73"/>
      <c r="M21" s="73"/>
      <c r="N21" s="73"/>
      <c r="O21" s="30"/>
      <c r="P21" s="56"/>
      <c r="Q21" s="56"/>
      <c r="R21" s="30"/>
      <c r="S21" s="57"/>
      <c r="T21" s="58"/>
    </row>
    <row r="22" spans="2:20" s="44" customFormat="1" x14ac:dyDescent="0.2">
      <c r="B22" s="30"/>
      <c r="C22" s="30"/>
      <c r="D22" s="35"/>
      <c r="E22" s="33"/>
      <c r="F22" s="73"/>
      <c r="G22" s="73"/>
      <c r="H22" s="73"/>
      <c r="I22" s="30"/>
      <c r="J22" s="30"/>
      <c r="K22" s="56"/>
      <c r="L22" s="73"/>
      <c r="M22" s="73"/>
      <c r="N22" s="73"/>
      <c r="O22" s="30"/>
      <c r="P22" s="56"/>
      <c r="Q22" s="56"/>
      <c r="R22" s="30"/>
      <c r="S22" s="57"/>
      <c r="T22" s="58"/>
    </row>
    <row r="23" spans="2:20" s="44" customFormat="1" x14ac:dyDescent="0.2">
      <c r="B23" s="30"/>
      <c r="C23" s="30"/>
      <c r="D23" s="35"/>
      <c r="E23" s="33"/>
      <c r="F23" s="73"/>
      <c r="G23" s="73"/>
      <c r="H23" s="73"/>
      <c r="I23" s="30"/>
      <c r="J23" s="30"/>
      <c r="K23" s="56"/>
      <c r="L23" s="73"/>
      <c r="M23" s="73"/>
      <c r="N23" s="73"/>
      <c r="O23" s="30"/>
      <c r="P23" s="56"/>
      <c r="Q23" s="56"/>
      <c r="R23" s="30"/>
      <c r="S23" s="57"/>
      <c r="T23" s="58"/>
    </row>
    <row r="24" spans="2:20" s="44" customFormat="1" x14ac:dyDescent="0.2">
      <c r="B24" s="30"/>
      <c r="C24" s="30"/>
      <c r="D24" s="35"/>
      <c r="E24" s="33"/>
      <c r="F24" s="73"/>
      <c r="G24" s="73"/>
      <c r="H24" s="73"/>
      <c r="I24" s="30"/>
      <c r="J24" s="30"/>
      <c r="K24" s="56"/>
      <c r="L24" s="73"/>
      <c r="M24" s="73"/>
      <c r="N24" s="73"/>
      <c r="O24" s="30"/>
      <c r="P24" s="56"/>
      <c r="Q24" s="56"/>
      <c r="R24" s="30"/>
      <c r="S24" s="57"/>
      <c r="T24" s="58"/>
    </row>
    <row r="25" spans="2:20" x14ac:dyDescent="0.2">
      <c r="B25" s="30"/>
      <c r="C25" s="7"/>
      <c r="D25" s="36"/>
      <c r="E25" s="33"/>
      <c r="F25" s="82"/>
      <c r="G25" s="73"/>
      <c r="H25" s="82"/>
      <c r="I25" s="7"/>
      <c r="J25" s="7"/>
      <c r="K25" s="8"/>
      <c r="L25" s="82"/>
      <c r="M25" s="83"/>
      <c r="N25" s="82"/>
      <c r="O25" s="8"/>
      <c r="P25" s="8"/>
      <c r="Q25" s="8"/>
      <c r="R25" s="7"/>
      <c r="S25" s="9"/>
      <c r="T25" s="34"/>
    </row>
    <row r="26" spans="2:20" ht="13.5" thickBot="1" x14ac:dyDescent="0.25">
      <c r="B26" s="16"/>
      <c r="C26" s="17"/>
      <c r="D26" s="92"/>
      <c r="E26" s="17"/>
      <c r="F26" s="84"/>
      <c r="G26" s="85"/>
      <c r="H26" s="84"/>
      <c r="I26" s="17"/>
      <c r="J26" s="17"/>
      <c r="K26" s="18"/>
      <c r="L26" s="84"/>
      <c r="M26" s="85"/>
      <c r="N26" s="84"/>
      <c r="O26" s="18"/>
      <c r="P26" s="18"/>
      <c r="Q26" s="18"/>
      <c r="R26" s="17"/>
      <c r="S26" s="19"/>
      <c r="T26" s="20"/>
    </row>
    <row r="27" spans="2:20" x14ac:dyDescent="0.2">
      <c r="B27" s="13"/>
      <c r="C27" s="13"/>
      <c r="D27" s="93"/>
      <c r="E27" s="13"/>
      <c r="F27" s="1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1" t="s">
        <v>18</v>
      </c>
      <c r="T27" s="26">
        <f>+SUM(T11:T26)*0.16</f>
        <v>217186.20689648003</v>
      </c>
    </row>
    <row r="28" spans="2:20" x14ac:dyDescent="0.2">
      <c r="B28" s="13"/>
      <c r="C28" s="13"/>
      <c r="D28" s="93"/>
      <c r="E28" s="13"/>
      <c r="F28" s="1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27" t="s">
        <v>17</v>
      </c>
      <c r="T28" s="28">
        <f>SUM(T11:T27)</f>
        <v>1574599.9999994801</v>
      </c>
    </row>
    <row r="29" spans="2:20" x14ac:dyDescent="0.2">
      <c r="B29" s="13"/>
      <c r="C29" s="13"/>
      <c r="D29" s="93"/>
      <c r="E29" s="13"/>
      <c r="F29" s="1"/>
      <c r="G29" s="1"/>
      <c r="H29" s="1"/>
      <c r="I29" s="13"/>
      <c r="J29" s="1"/>
      <c r="K29" s="1"/>
      <c r="L29" s="1"/>
      <c r="M29" s="1"/>
      <c r="N29" s="1"/>
      <c r="O29" s="1"/>
      <c r="P29" s="1"/>
      <c r="Q29" s="1"/>
      <c r="R29" s="1"/>
      <c r="S29" s="11"/>
      <c r="T29" s="11"/>
    </row>
    <row r="30" spans="2:20" x14ac:dyDescent="0.2">
      <c r="B30" s="1"/>
      <c r="C30" s="1"/>
      <c r="D30" s="93"/>
      <c r="E30" s="1"/>
      <c r="F30" s="1"/>
      <c r="G30" s="1"/>
      <c r="H30" s="1"/>
      <c r="I30" s="13"/>
      <c r="J30" s="1"/>
      <c r="K30" s="1"/>
      <c r="L30" s="1"/>
      <c r="M30" s="1"/>
      <c r="N30" s="1"/>
      <c r="O30" s="1"/>
      <c r="P30" s="1"/>
      <c r="Q30" s="1"/>
      <c r="R30" s="1"/>
      <c r="S30" s="1"/>
      <c r="T30" s="12"/>
    </row>
    <row r="31" spans="2:20" x14ac:dyDescent="0.2">
      <c r="B31" s="1"/>
      <c r="C31" s="1"/>
      <c r="D31" s="93"/>
      <c r="E31" s="1"/>
      <c r="F31" s="1"/>
      <c r="G31" s="1"/>
      <c r="H31" s="1"/>
      <c r="I31" s="13"/>
      <c r="J31" s="1"/>
      <c r="K31" s="1"/>
      <c r="L31" s="1"/>
      <c r="M31" s="1"/>
      <c r="N31" s="1"/>
      <c r="O31" s="1"/>
      <c r="P31" s="1"/>
      <c r="Q31" s="1"/>
      <c r="R31" s="1"/>
      <c r="S31" s="1"/>
      <c r="T31" s="109"/>
    </row>
    <row r="32" spans="2:20" x14ac:dyDescent="0.2">
      <c r="B32" s="29"/>
      <c r="C32" s="29"/>
      <c r="D32" s="94"/>
      <c r="E32" s="29"/>
      <c r="F32" s="29"/>
      <c r="G32" s="29"/>
      <c r="H32" s="29"/>
      <c r="I32" s="41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</row>
    <row r="33" spans="2:20" x14ac:dyDescent="0.2">
      <c r="B33" s="29"/>
      <c r="C33" s="29"/>
      <c r="D33" s="94"/>
      <c r="E33" s="29"/>
      <c r="F33" s="29"/>
      <c r="G33" s="29"/>
      <c r="H33" s="29"/>
      <c r="I33" s="41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7" orientation="landscape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3"/>
  <sheetViews>
    <sheetView zoomScale="115" zoomScaleNormal="115" workbookViewId="0">
      <selection activeCell="B1" sqref="B1:T28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style="90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3.42578125" customWidth="1"/>
    <col min="20" max="20" width="13.85546875" customWidth="1"/>
  </cols>
  <sheetData>
    <row r="1" spans="2:25" s="2" customFormat="1" x14ac:dyDescent="0.2">
      <c r="C1" s="3"/>
      <c r="D1" s="87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88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11.25" x14ac:dyDescent="0.2">
      <c r="B8" s="173" t="s">
        <v>19</v>
      </c>
      <c r="C8" s="173"/>
      <c r="D8" s="89" t="s">
        <v>326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91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x14ac:dyDescent="0.2">
      <c r="B11" s="30">
        <v>1</v>
      </c>
      <c r="C11" s="30" t="s">
        <v>39</v>
      </c>
      <c r="D11" s="36" t="s">
        <v>327</v>
      </c>
      <c r="E11" s="119" t="s">
        <v>52</v>
      </c>
      <c r="F11" s="73"/>
      <c r="G11" s="73"/>
      <c r="H11" s="73">
        <v>4</v>
      </c>
      <c r="I11" s="30"/>
      <c r="J11" s="52"/>
      <c r="K11" s="53"/>
      <c r="L11" s="77"/>
      <c r="M11" s="77"/>
      <c r="N11" s="77"/>
      <c r="O11" s="52">
        <v>2</v>
      </c>
      <c r="P11" s="53"/>
      <c r="Q11" s="53"/>
      <c r="R11" s="51">
        <f>SUM(F11:Q11)</f>
        <v>6</v>
      </c>
      <c r="S11" s="54">
        <v>2442.5287356099998</v>
      </c>
      <c r="T11" s="55">
        <f>+R11*S11</f>
        <v>14655.172413659999</v>
      </c>
    </row>
    <row r="12" spans="2:25" s="44" customFormat="1" x14ac:dyDescent="0.2">
      <c r="B12" s="30"/>
      <c r="C12" s="30"/>
      <c r="D12" s="36"/>
      <c r="E12" s="33"/>
      <c r="F12" s="73"/>
      <c r="G12" s="73"/>
      <c r="H12" s="73"/>
      <c r="I12" s="30"/>
      <c r="J12" s="30"/>
      <c r="K12" s="56"/>
      <c r="L12" s="73"/>
      <c r="M12" s="73"/>
      <c r="N12" s="73"/>
      <c r="O12" s="30"/>
      <c r="P12" s="56"/>
      <c r="Q12" s="56"/>
      <c r="R12" s="30"/>
      <c r="S12" s="57"/>
      <c r="T12" s="58">
        <f>+R12*S12</f>
        <v>0</v>
      </c>
    </row>
    <row r="13" spans="2:25" s="44" customFormat="1" x14ac:dyDescent="0.2">
      <c r="B13" s="30"/>
      <c r="C13" s="30"/>
      <c r="D13" s="36"/>
      <c r="E13" s="33"/>
      <c r="F13" s="73"/>
      <c r="G13" s="73"/>
      <c r="H13" s="73"/>
      <c r="I13" s="30"/>
      <c r="J13" s="30"/>
      <c r="K13" s="56"/>
      <c r="L13" s="73"/>
      <c r="M13" s="73"/>
      <c r="N13" s="73"/>
      <c r="O13" s="30"/>
      <c r="P13" s="56"/>
      <c r="Q13" s="56"/>
      <c r="R13" s="30"/>
      <c r="S13" s="57"/>
      <c r="T13" s="58">
        <f>+R13*S13</f>
        <v>0</v>
      </c>
    </row>
    <row r="14" spans="2:25" s="44" customFormat="1" x14ac:dyDescent="0.2">
      <c r="B14" s="30"/>
      <c r="C14" s="30"/>
      <c r="D14" s="36"/>
      <c r="E14" s="33"/>
      <c r="F14" s="73"/>
      <c r="G14" s="73"/>
      <c r="H14" s="73"/>
      <c r="I14" s="30"/>
      <c r="J14" s="30"/>
      <c r="K14" s="56"/>
      <c r="L14" s="73"/>
      <c r="M14" s="73"/>
      <c r="N14" s="73"/>
      <c r="O14" s="30"/>
      <c r="P14" s="56"/>
      <c r="Q14" s="56"/>
      <c r="R14" s="30"/>
      <c r="S14" s="57"/>
      <c r="T14" s="58">
        <f t="shared" ref="T14:T20" si="0">+R14*S14</f>
        <v>0</v>
      </c>
    </row>
    <row r="15" spans="2:25" s="44" customFormat="1" x14ac:dyDescent="0.2">
      <c r="B15" s="30"/>
      <c r="C15" s="30"/>
      <c r="D15" s="36"/>
      <c r="E15" s="33"/>
      <c r="F15" s="73"/>
      <c r="G15" s="73"/>
      <c r="H15" s="73"/>
      <c r="I15" s="30"/>
      <c r="J15" s="30"/>
      <c r="K15" s="56"/>
      <c r="L15" s="73"/>
      <c r="M15" s="73"/>
      <c r="N15" s="73"/>
      <c r="O15" s="30"/>
      <c r="P15" s="56"/>
      <c r="Q15" s="56"/>
      <c r="R15" s="30"/>
      <c r="S15" s="57"/>
      <c r="T15" s="58">
        <f t="shared" si="0"/>
        <v>0</v>
      </c>
    </row>
    <row r="16" spans="2:25" s="44" customFormat="1" x14ac:dyDescent="0.2">
      <c r="B16" s="30"/>
      <c r="C16" s="30"/>
      <c r="D16" s="36"/>
      <c r="E16" s="33"/>
      <c r="F16" s="73"/>
      <c r="G16" s="73"/>
      <c r="H16" s="73"/>
      <c r="I16" s="30"/>
      <c r="J16" s="30"/>
      <c r="K16" s="56"/>
      <c r="L16" s="73"/>
      <c r="M16" s="73"/>
      <c r="N16" s="73"/>
      <c r="O16" s="30"/>
      <c r="P16" s="56"/>
      <c r="Q16" s="56"/>
      <c r="R16" s="30"/>
      <c r="S16" s="57"/>
      <c r="T16" s="58">
        <f t="shared" si="0"/>
        <v>0</v>
      </c>
    </row>
    <row r="17" spans="2:20" s="44" customFormat="1" x14ac:dyDescent="0.2">
      <c r="B17" s="30"/>
      <c r="C17" s="30"/>
      <c r="D17" s="36"/>
      <c r="E17" s="33"/>
      <c r="F17" s="73"/>
      <c r="G17" s="73"/>
      <c r="H17" s="73"/>
      <c r="I17" s="30"/>
      <c r="J17" s="30"/>
      <c r="K17" s="56"/>
      <c r="L17" s="73"/>
      <c r="M17" s="73"/>
      <c r="N17" s="73"/>
      <c r="O17" s="30"/>
      <c r="P17" s="56"/>
      <c r="Q17" s="56"/>
      <c r="R17" s="30"/>
      <c r="S17" s="57"/>
      <c r="T17" s="58">
        <f t="shared" si="0"/>
        <v>0</v>
      </c>
    </row>
    <row r="18" spans="2:20" s="44" customFormat="1" x14ac:dyDescent="0.2">
      <c r="B18" s="30"/>
      <c r="C18" s="30"/>
      <c r="D18" s="36"/>
      <c r="E18" s="33"/>
      <c r="F18" s="73"/>
      <c r="G18" s="73"/>
      <c r="H18" s="73"/>
      <c r="I18" s="30"/>
      <c r="J18" s="30"/>
      <c r="K18" s="56"/>
      <c r="L18" s="73"/>
      <c r="M18" s="73"/>
      <c r="N18" s="73"/>
      <c r="O18" s="30"/>
      <c r="P18" s="56"/>
      <c r="Q18" s="56"/>
      <c r="R18" s="30"/>
      <c r="S18" s="57"/>
      <c r="T18" s="58">
        <f t="shared" si="0"/>
        <v>0</v>
      </c>
    </row>
    <row r="19" spans="2:20" s="44" customFormat="1" x14ac:dyDescent="0.2">
      <c r="B19" s="30"/>
      <c r="C19" s="30"/>
      <c r="D19" s="36"/>
      <c r="E19" s="33"/>
      <c r="F19" s="73"/>
      <c r="G19" s="73"/>
      <c r="H19" s="73"/>
      <c r="I19" s="30"/>
      <c r="J19" s="30"/>
      <c r="K19" s="56"/>
      <c r="L19" s="73"/>
      <c r="M19" s="73"/>
      <c r="N19" s="73"/>
      <c r="O19" s="30"/>
      <c r="P19" s="56"/>
      <c r="Q19" s="56"/>
      <c r="R19" s="30"/>
      <c r="S19" s="57"/>
      <c r="T19" s="58">
        <f t="shared" si="0"/>
        <v>0</v>
      </c>
    </row>
    <row r="20" spans="2:20" s="44" customFormat="1" x14ac:dyDescent="0.2">
      <c r="B20" s="30"/>
      <c r="C20" s="30"/>
      <c r="D20" s="36"/>
      <c r="E20" s="33"/>
      <c r="F20" s="73"/>
      <c r="G20" s="73"/>
      <c r="H20" s="73"/>
      <c r="I20" s="30"/>
      <c r="J20" s="30"/>
      <c r="K20" s="56"/>
      <c r="L20" s="73"/>
      <c r="M20" s="73"/>
      <c r="N20" s="73"/>
      <c r="O20" s="30"/>
      <c r="P20" s="56"/>
      <c r="Q20" s="56"/>
      <c r="R20" s="30"/>
      <c r="S20" s="57"/>
      <c r="T20" s="58">
        <f t="shared" si="0"/>
        <v>0</v>
      </c>
    </row>
    <row r="21" spans="2:20" s="44" customFormat="1" x14ac:dyDescent="0.2">
      <c r="B21" s="30"/>
      <c r="C21" s="30"/>
      <c r="D21" s="35"/>
      <c r="E21" s="33"/>
      <c r="F21" s="73"/>
      <c r="G21" s="73"/>
      <c r="H21" s="73"/>
      <c r="I21" s="30"/>
      <c r="J21" s="30"/>
      <c r="K21" s="56"/>
      <c r="L21" s="73"/>
      <c r="M21" s="73"/>
      <c r="N21" s="73"/>
      <c r="O21" s="30"/>
      <c r="P21" s="56"/>
      <c r="Q21" s="56"/>
      <c r="R21" s="30"/>
      <c r="S21" s="57"/>
      <c r="T21" s="58"/>
    </row>
    <row r="22" spans="2:20" s="44" customFormat="1" x14ac:dyDescent="0.2">
      <c r="B22" s="30"/>
      <c r="C22" s="30"/>
      <c r="D22" s="35"/>
      <c r="E22" s="33"/>
      <c r="F22" s="73"/>
      <c r="G22" s="73"/>
      <c r="H22" s="73"/>
      <c r="I22" s="30"/>
      <c r="J22" s="30"/>
      <c r="K22" s="56"/>
      <c r="L22" s="73"/>
      <c r="M22" s="73"/>
      <c r="N22" s="73"/>
      <c r="O22" s="30"/>
      <c r="P22" s="56"/>
      <c r="Q22" s="56"/>
      <c r="R22" s="30"/>
      <c r="S22" s="57"/>
      <c r="T22" s="58"/>
    </row>
    <row r="23" spans="2:20" s="44" customFormat="1" x14ac:dyDescent="0.2">
      <c r="B23" s="30"/>
      <c r="C23" s="30"/>
      <c r="D23" s="35"/>
      <c r="E23" s="33"/>
      <c r="F23" s="73"/>
      <c r="G23" s="73"/>
      <c r="H23" s="73"/>
      <c r="I23" s="30"/>
      <c r="J23" s="30"/>
      <c r="K23" s="56"/>
      <c r="L23" s="73"/>
      <c r="M23" s="73"/>
      <c r="N23" s="73"/>
      <c r="O23" s="30"/>
      <c r="P23" s="56"/>
      <c r="Q23" s="56"/>
      <c r="R23" s="30"/>
      <c r="S23" s="57"/>
      <c r="T23" s="58"/>
    </row>
    <row r="24" spans="2:20" s="44" customFormat="1" x14ac:dyDescent="0.2">
      <c r="B24" s="30"/>
      <c r="C24" s="30"/>
      <c r="D24" s="35"/>
      <c r="E24" s="33"/>
      <c r="F24" s="73"/>
      <c r="G24" s="73"/>
      <c r="H24" s="73"/>
      <c r="I24" s="30"/>
      <c r="J24" s="30"/>
      <c r="K24" s="56"/>
      <c r="L24" s="73"/>
      <c r="M24" s="73"/>
      <c r="N24" s="73"/>
      <c r="O24" s="30"/>
      <c r="P24" s="56"/>
      <c r="Q24" s="56"/>
      <c r="R24" s="30"/>
      <c r="S24" s="57"/>
      <c r="T24" s="58"/>
    </row>
    <row r="25" spans="2:20" x14ac:dyDescent="0.2">
      <c r="B25" s="30"/>
      <c r="C25" s="7"/>
      <c r="D25" s="36"/>
      <c r="E25" s="33"/>
      <c r="F25" s="82"/>
      <c r="G25" s="73"/>
      <c r="H25" s="82"/>
      <c r="I25" s="7"/>
      <c r="J25" s="7"/>
      <c r="K25" s="8"/>
      <c r="L25" s="82"/>
      <c r="M25" s="83"/>
      <c r="N25" s="82"/>
      <c r="O25" s="8"/>
      <c r="P25" s="8"/>
      <c r="Q25" s="8"/>
      <c r="R25" s="7"/>
      <c r="S25" s="9"/>
      <c r="T25" s="34"/>
    </row>
    <row r="26" spans="2:20" ht="13.5" thickBot="1" x14ac:dyDescent="0.25">
      <c r="B26" s="16"/>
      <c r="C26" s="17"/>
      <c r="D26" s="92"/>
      <c r="E26" s="17"/>
      <c r="F26" s="84"/>
      <c r="G26" s="85"/>
      <c r="H26" s="84"/>
      <c r="I26" s="17"/>
      <c r="J26" s="17"/>
      <c r="K26" s="18"/>
      <c r="L26" s="84"/>
      <c r="M26" s="85"/>
      <c r="N26" s="84"/>
      <c r="O26" s="18"/>
      <c r="P26" s="18"/>
      <c r="Q26" s="18"/>
      <c r="R26" s="17"/>
      <c r="S26" s="19"/>
      <c r="T26" s="20"/>
    </row>
    <row r="27" spans="2:20" x14ac:dyDescent="0.2">
      <c r="B27" s="13"/>
      <c r="C27" s="13"/>
      <c r="D27" s="93"/>
      <c r="E27" s="13"/>
      <c r="F27" s="1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1" t="s">
        <v>18</v>
      </c>
      <c r="T27" s="26">
        <f>+SUM(T11:T26)*0.16</f>
        <v>2344.8275861856</v>
      </c>
    </row>
    <row r="28" spans="2:20" x14ac:dyDescent="0.2">
      <c r="B28" s="13"/>
      <c r="C28" s="13"/>
      <c r="D28" s="93"/>
      <c r="E28" s="13"/>
      <c r="F28" s="1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27" t="s">
        <v>17</v>
      </c>
      <c r="T28" s="28">
        <f>SUM(T11:T27)</f>
        <v>16999.999999845597</v>
      </c>
    </row>
    <row r="29" spans="2:20" x14ac:dyDescent="0.2">
      <c r="B29" s="13"/>
      <c r="C29" s="13"/>
      <c r="D29" s="93"/>
      <c r="E29" s="13"/>
      <c r="F29" s="1"/>
      <c r="G29" s="1"/>
      <c r="H29" s="1"/>
      <c r="I29" s="13"/>
      <c r="J29" s="1"/>
      <c r="K29" s="1"/>
      <c r="L29" s="1"/>
      <c r="M29" s="1"/>
      <c r="N29" s="1"/>
      <c r="O29" s="1"/>
      <c r="P29" s="1"/>
      <c r="Q29" s="1"/>
      <c r="R29" s="1"/>
      <c r="S29" s="11"/>
      <c r="T29" s="11"/>
    </row>
    <row r="30" spans="2:20" x14ac:dyDescent="0.2">
      <c r="B30" s="1"/>
      <c r="C30" s="1"/>
      <c r="D30" s="93"/>
      <c r="E30" s="1"/>
      <c r="F30" s="1"/>
      <c r="G30" s="1"/>
      <c r="H30" s="1"/>
      <c r="I30" s="13"/>
      <c r="J30" s="1"/>
      <c r="K30" s="1"/>
      <c r="L30" s="1"/>
      <c r="M30" s="1"/>
      <c r="N30" s="1"/>
      <c r="O30" s="1"/>
      <c r="P30" s="1"/>
      <c r="Q30" s="1"/>
      <c r="R30" s="1"/>
      <c r="S30" s="1"/>
      <c r="T30" s="12"/>
    </row>
    <row r="31" spans="2:20" x14ac:dyDescent="0.2">
      <c r="B31" s="1"/>
      <c r="C31" s="1"/>
      <c r="D31" s="93"/>
      <c r="E31" s="1"/>
      <c r="F31" s="1"/>
      <c r="G31" s="1"/>
      <c r="H31" s="1"/>
      <c r="I31" s="13"/>
      <c r="J31" s="1"/>
      <c r="K31" s="1"/>
      <c r="L31" s="1"/>
      <c r="M31" s="1"/>
      <c r="N31" s="1"/>
      <c r="O31" s="1"/>
      <c r="P31" s="1"/>
      <c r="Q31" s="1"/>
      <c r="R31" s="1"/>
      <c r="S31" s="1"/>
      <c r="T31" s="109"/>
    </row>
    <row r="32" spans="2:20" x14ac:dyDescent="0.2">
      <c r="B32" s="29"/>
      <c r="C32" s="29"/>
      <c r="D32" s="94"/>
      <c r="E32" s="29"/>
      <c r="F32" s="29"/>
      <c r="G32" s="29"/>
      <c r="H32" s="29"/>
      <c r="I32" s="41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</row>
    <row r="33" spans="2:20" x14ac:dyDescent="0.2">
      <c r="B33" s="29"/>
      <c r="C33" s="29"/>
      <c r="D33" s="94"/>
      <c r="E33" s="29"/>
      <c r="F33" s="29"/>
      <c r="G33" s="29"/>
      <c r="H33" s="29"/>
      <c r="I33" s="41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3"/>
  <sheetViews>
    <sheetView zoomScale="115" zoomScaleNormal="115" workbookViewId="0">
      <selection activeCell="C33" sqref="C33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style="90" customWidth="1"/>
    <col min="5" max="5" width="8.5703125" customWidth="1"/>
    <col min="6" max="6" width="6.85546875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3.42578125" customWidth="1"/>
    <col min="20" max="20" width="13.85546875" customWidth="1"/>
  </cols>
  <sheetData>
    <row r="1" spans="2:25" s="2" customFormat="1" x14ac:dyDescent="0.2">
      <c r="C1" s="3"/>
      <c r="D1" s="87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88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33.75" x14ac:dyDescent="0.2">
      <c r="B8" s="173" t="s">
        <v>19</v>
      </c>
      <c r="C8" s="173"/>
      <c r="D8" s="89" t="s">
        <v>328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91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x14ac:dyDescent="0.2">
      <c r="B11" s="30">
        <v>1</v>
      </c>
      <c r="C11" s="30" t="s">
        <v>39</v>
      </c>
      <c r="D11" s="36" t="s">
        <v>318</v>
      </c>
      <c r="E11" s="119" t="s">
        <v>52</v>
      </c>
      <c r="F11" s="73"/>
      <c r="G11" s="73"/>
      <c r="H11" s="73">
        <v>1</v>
      </c>
      <c r="I11" s="30"/>
      <c r="J11" s="52"/>
      <c r="K11" s="53"/>
      <c r="L11" s="77"/>
      <c r="M11" s="77"/>
      <c r="N11" s="77"/>
      <c r="O11" s="52"/>
      <c r="P11" s="53"/>
      <c r="Q11" s="53"/>
      <c r="R11" s="51">
        <f>SUM(F11:Q11)</f>
        <v>1</v>
      </c>
      <c r="S11" s="54">
        <v>17241.379310299999</v>
      </c>
      <c r="T11" s="55">
        <f>+R11*S11</f>
        <v>17241.379310299999</v>
      </c>
    </row>
    <row r="12" spans="2:25" s="44" customFormat="1" x14ac:dyDescent="0.2">
      <c r="B12" s="30"/>
      <c r="C12" s="30"/>
      <c r="D12" s="36"/>
      <c r="E12" s="33"/>
      <c r="F12" s="73"/>
      <c r="G12" s="73"/>
      <c r="H12" s="73"/>
      <c r="I12" s="30"/>
      <c r="J12" s="30"/>
      <c r="K12" s="56"/>
      <c r="L12" s="73"/>
      <c r="M12" s="73"/>
      <c r="N12" s="73"/>
      <c r="O12" s="30"/>
      <c r="P12" s="56"/>
      <c r="Q12" s="56"/>
      <c r="R12" s="30"/>
      <c r="S12" s="57"/>
      <c r="T12" s="58">
        <f>+R12*S12</f>
        <v>0</v>
      </c>
    </row>
    <row r="13" spans="2:25" s="44" customFormat="1" x14ac:dyDescent="0.2">
      <c r="B13" s="30"/>
      <c r="C13" s="30"/>
      <c r="D13" s="36"/>
      <c r="E13" s="33"/>
      <c r="F13" s="73"/>
      <c r="G13" s="73"/>
      <c r="H13" s="73"/>
      <c r="I13" s="30"/>
      <c r="J13" s="30"/>
      <c r="K13" s="56"/>
      <c r="L13" s="73"/>
      <c r="M13" s="73"/>
      <c r="N13" s="73"/>
      <c r="O13" s="30"/>
      <c r="P13" s="56"/>
      <c r="Q13" s="56"/>
      <c r="R13" s="30"/>
      <c r="S13" s="57"/>
      <c r="T13" s="58">
        <f>+R13*S13</f>
        <v>0</v>
      </c>
    </row>
    <row r="14" spans="2:25" s="44" customFormat="1" x14ac:dyDescent="0.2">
      <c r="B14" s="30"/>
      <c r="C14" s="30"/>
      <c r="D14" s="36"/>
      <c r="E14" s="33"/>
      <c r="F14" s="73"/>
      <c r="G14" s="73"/>
      <c r="H14" s="73"/>
      <c r="I14" s="30"/>
      <c r="J14" s="30"/>
      <c r="K14" s="56"/>
      <c r="L14" s="73"/>
      <c r="M14" s="73"/>
      <c r="N14" s="73"/>
      <c r="O14" s="30"/>
      <c r="P14" s="56"/>
      <c r="Q14" s="56"/>
      <c r="R14" s="30"/>
      <c r="S14" s="57"/>
      <c r="T14" s="58">
        <f t="shared" ref="T14:T20" si="0">+R14*S14</f>
        <v>0</v>
      </c>
    </row>
    <row r="15" spans="2:25" s="44" customFormat="1" x14ac:dyDescent="0.2">
      <c r="B15" s="30"/>
      <c r="C15" s="30"/>
      <c r="D15" s="36"/>
      <c r="E15" s="33"/>
      <c r="F15" s="73"/>
      <c r="G15" s="73"/>
      <c r="H15" s="73"/>
      <c r="I15" s="30"/>
      <c r="J15" s="30"/>
      <c r="K15" s="56"/>
      <c r="L15" s="73"/>
      <c r="M15" s="73"/>
      <c r="N15" s="73"/>
      <c r="O15" s="30"/>
      <c r="P15" s="56"/>
      <c r="Q15" s="56"/>
      <c r="R15" s="30"/>
      <c r="S15" s="57"/>
      <c r="T15" s="58">
        <f t="shared" si="0"/>
        <v>0</v>
      </c>
    </row>
    <row r="16" spans="2:25" s="44" customFormat="1" x14ac:dyDescent="0.2">
      <c r="B16" s="30"/>
      <c r="C16" s="30"/>
      <c r="D16" s="36"/>
      <c r="E16" s="33"/>
      <c r="F16" s="73"/>
      <c r="G16" s="73"/>
      <c r="H16" s="73"/>
      <c r="I16" s="30"/>
      <c r="J16" s="30"/>
      <c r="K16" s="56"/>
      <c r="L16" s="73"/>
      <c r="M16" s="73"/>
      <c r="N16" s="73"/>
      <c r="O16" s="30"/>
      <c r="P16" s="56"/>
      <c r="Q16" s="56"/>
      <c r="R16" s="30"/>
      <c r="S16" s="57"/>
      <c r="T16" s="58">
        <f t="shared" si="0"/>
        <v>0</v>
      </c>
    </row>
    <row r="17" spans="2:20" s="44" customFormat="1" x14ac:dyDescent="0.2">
      <c r="B17" s="30"/>
      <c r="C17" s="30"/>
      <c r="D17" s="36"/>
      <c r="E17" s="33"/>
      <c r="F17" s="73"/>
      <c r="G17" s="73"/>
      <c r="H17" s="73"/>
      <c r="I17" s="30"/>
      <c r="J17" s="30"/>
      <c r="K17" s="56"/>
      <c r="L17" s="73"/>
      <c r="M17" s="73"/>
      <c r="N17" s="73"/>
      <c r="O17" s="30"/>
      <c r="P17" s="56"/>
      <c r="Q17" s="56"/>
      <c r="R17" s="30"/>
      <c r="S17" s="57"/>
      <c r="T17" s="58">
        <f t="shared" si="0"/>
        <v>0</v>
      </c>
    </row>
    <row r="18" spans="2:20" s="44" customFormat="1" x14ac:dyDescent="0.2">
      <c r="B18" s="30"/>
      <c r="C18" s="30"/>
      <c r="D18" s="36"/>
      <c r="E18" s="33"/>
      <c r="F18" s="73"/>
      <c r="G18" s="73"/>
      <c r="H18" s="73"/>
      <c r="I18" s="30"/>
      <c r="J18" s="30"/>
      <c r="K18" s="56"/>
      <c r="L18" s="73"/>
      <c r="M18" s="73"/>
      <c r="N18" s="73"/>
      <c r="O18" s="30"/>
      <c r="P18" s="56"/>
      <c r="Q18" s="56"/>
      <c r="R18" s="30"/>
      <c r="S18" s="57"/>
      <c r="T18" s="58">
        <f t="shared" si="0"/>
        <v>0</v>
      </c>
    </row>
    <row r="19" spans="2:20" s="44" customFormat="1" x14ac:dyDescent="0.2">
      <c r="B19" s="30"/>
      <c r="C19" s="30"/>
      <c r="D19" s="36"/>
      <c r="E19" s="33"/>
      <c r="F19" s="73"/>
      <c r="G19" s="73"/>
      <c r="H19" s="73"/>
      <c r="I19" s="30"/>
      <c r="J19" s="30"/>
      <c r="K19" s="56"/>
      <c r="L19" s="73"/>
      <c r="M19" s="73"/>
      <c r="N19" s="73"/>
      <c r="O19" s="30"/>
      <c r="P19" s="56"/>
      <c r="Q19" s="56"/>
      <c r="R19" s="30"/>
      <c r="S19" s="57"/>
      <c r="T19" s="58">
        <f t="shared" si="0"/>
        <v>0</v>
      </c>
    </row>
    <row r="20" spans="2:20" s="44" customFormat="1" x14ac:dyDescent="0.2">
      <c r="B20" s="30"/>
      <c r="C20" s="30"/>
      <c r="D20" s="36"/>
      <c r="E20" s="33"/>
      <c r="F20" s="73"/>
      <c r="G20" s="73"/>
      <c r="H20" s="73"/>
      <c r="I20" s="30"/>
      <c r="J20" s="30"/>
      <c r="K20" s="56"/>
      <c r="L20" s="73"/>
      <c r="M20" s="73"/>
      <c r="N20" s="73"/>
      <c r="O20" s="30"/>
      <c r="P20" s="56"/>
      <c r="Q20" s="56"/>
      <c r="R20" s="30"/>
      <c r="S20" s="57"/>
      <c r="T20" s="58">
        <f t="shared" si="0"/>
        <v>0</v>
      </c>
    </row>
    <row r="21" spans="2:20" s="44" customFormat="1" x14ac:dyDescent="0.2">
      <c r="B21" s="30"/>
      <c r="C21" s="30"/>
      <c r="D21" s="35"/>
      <c r="E21" s="33"/>
      <c r="F21" s="73"/>
      <c r="G21" s="73"/>
      <c r="H21" s="73"/>
      <c r="I21" s="30"/>
      <c r="J21" s="30"/>
      <c r="K21" s="56"/>
      <c r="L21" s="73"/>
      <c r="M21" s="73"/>
      <c r="N21" s="73"/>
      <c r="O21" s="30"/>
      <c r="P21" s="56"/>
      <c r="Q21" s="56"/>
      <c r="R21" s="30"/>
      <c r="S21" s="57"/>
      <c r="T21" s="58"/>
    </row>
    <row r="22" spans="2:20" s="44" customFormat="1" x14ac:dyDescent="0.2">
      <c r="B22" s="30"/>
      <c r="C22" s="30"/>
      <c r="D22" s="35"/>
      <c r="E22" s="33"/>
      <c r="F22" s="73"/>
      <c r="G22" s="73"/>
      <c r="H22" s="73"/>
      <c r="I22" s="30"/>
      <c r="J22" s="30"/>
      <c r="K22" s="56"/>
      <c r="L22" s="73"/>
      <c r="M22" s="73"/>
      <c r="N22" s="73"/>
      <c r="O22" s="30"/>
      <c r="P22" s="56"/>
      <c r="Q22" s="56"/>
      <c r="R22" s="30"/>
      <c r="S22" s="57"/>
      <c r="T22" s="58"/>
    </row>
    <row r="23" spans="2:20" s="44" customFormat="1" x14ac:dyDescent="0.2">
      <c r="B23" s="30"/>
      <c r="C23" s="30"/>
      <c r="D23" s="35"/>
      <c r="E23" s="33"/>
      <c r="F23" s="73"/>
      <c r="G23" s="73"/>
      <c r="H23" s="73"/>
      <c r="I23" s="30"/>
      <c r="J23" s="30"/>
      <c r="K23" s="56"/>
      <c r="L23" s="73"/>
      <c r="M23" s="73"/>
      <c r="N23" s="73"/>
      <c r="O23" s="30"/>
      <c r="P23" s="56"/>
      <c r="Q23" s="56"/>
      <c r="R23" s="30"/>
      <c r="S23" s="57"/>
      <c r="T23" s="58"/>
    </row>
    <row r="24" spans="2:20" s="44" customFormat="1" x14ac:dyDescent="0.2">
      <c r="B24" s="30"/>
      <c r="C24" s="30"/>
      <c r="D24" s="35"/>
      <c r="E24" s="33"/>
      <c r="F24" s="73"/>
      <c r="G24" s="73"/>
      <c r="H24" s="73"/>
      <c r="I24" s="30"/>
      <c r="J24" s="30"/>
      <c r="K24" s="56"/>
      <c r="L24" s="73"/>
      <c r="M24" s="73"/>
      <c r="N24" s="73"/>
      <c r="O24" s="30"/>
      <c r="P24" s="56"/>
      <c r="Q24" s="56"/>
      <c r="R24" s="30"/>
      <c r="S24" s="57"/>
      <c r="T24" s="58"/>
    </row>
    <row r="25" spans="2:20" x14ac:dyDescent="0.2">
      <c r="B25" s="30"/>
      <c r="C25" s="7"/>
      <c r="D25" s="36"/>
      <c r="E25" s="33"/>
      <c r="F25" s="82"/>
      <c r="G25" s="73"/>
      <c r="H25" s="82"/>
      <c r="I25" s="7"/>
      <c r="J25" s="7"/>
      <c r="K25" s="8"/>
      <c r="L25" s="82"/>
      <c r="M25" s="83"/>
      <c r="N25" s="82"/>
      <c r="O25" s="8"/>
      <c r="P25" s="8"/>
      <c r="Q25" s="8"/>
      <c r="R25" s="7"/>
      <c r="S25" s="9"/>
      <c r="T25" s="34"/>
    </row>
    <row r="26" spans="2:20" ht="13.5" thickBot="1" x14ac:dyDescent="0.25">
      <c r="B26" s="16"/>
      <c r="C26" s="17"/>
      <c r="D26" s="92"/>
      <c r="E26" s="17"/>
      <c r="F26" s="84"/>
      <c r="G26" s="85"/>
      <c r="H26" s="84"/>
      <c r="I26" s="17"/>
      <c r="J26" s="17"/>
      <c r="K26" s="18"/>
      <c r="L26" s="84"/>
      <c r="M26" s="85"/>
      <c r="N26" s="84"/>
      <c r="O26" s="18"/>
      <c r="P26" s="18"/>
      <c r="Q26" s="18"/>
      <c r="R26" s="17"/>
      <c r="S26" s="19"/>
      <c r="T26" s="20"/>
    </row>
    <row r="27" spans="2:20" x14ac:dyDescent="0.2">
      <c r="B27" s="13"/>
      <c r="C27" s="13"/>
      <c r="D27" s="93"/>
      <c r="E27" s="13"/>
      <c r="F27" s="1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1" t="s">
        <v>18</v>
      </c>
      <c r="T27" s="26">
        <f>+SUM(T11:T26)*0.16</f>
        <v>2758.6206896479998</v>
      </c>
    </row>
    <row r="28" spans="2:20" x14ac:dyDescent="0.2">
      <c r="B28" s="13"/>
      <c r="C28" s="13"/>
      <c r="D28" s="93"/>
      <c r="E28" s="13"/>
      <c r="F28" s="1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27" t="s">
        <v>17</v>
      </c>
      <c r="T28" s="28">
        <f>SUM(T11:T27)</f>
        <v>19999.999999947999</v>
      </c>
    </row>
    <row r="29" spans="2:20" x14ac:dyDescent="0.2">
      <c r="B29" s="13"/>
      <c r="C29" s="13"/>
      <c r="D29" s="93"/>
      <c r="E29" s="13"/>
      <c r="F29" s="1"/>
      <c r="G29" s="1"/>
      <c r="H29" s="1"/>
      <c r="I29" s="13"/>
      <c r="J29" s="1"/>
      <c r="K29" s="1"/>
      <c r="L29" s="1"/>
      <c r="M29" s="1"/>
      <c r="N29" s="1"/>
      <c r="O29" s="1"/>
      <c r="P29" s="1"/>
      <c r="Q29" s="1"/>
      <c r="R29" s="1"/>
      <c r="S29" s="11"/>
      <c r="T29" s="11"/>
    </row>
    <row r="30" spans="2:20" x14ac:dyDescent="0.2">
      <c r="B30" s="1"/>
      <c r="C30" s="1"/>
      <c r="D30" s="93"/>
      <c r="E30" s="1"/>
      <c r="F30" s="1"/>
      <c r="G30" s="1"/>
      <c r="H30" s="1"/>
      <c r="I30" s="13"/>
      <c r="J30" s="1"/>
      <c r="K30" s="1"/>
      <c r="L30" s="1"/>
      <c r="M30" s="1"/>
      <c r="N30" s="1"/>
      <c r="O30" s="1"/>
      <c r="P30" s="1"/>
      <c r="Q30" s="1"/>
      <c r="R30" s="1"/>
      <c r="S30" s="1"/>
      <c r="T30" s="12"/>
    </row>
    <row r="31" spans="2:20" x14ac:dyDescent="0.2">
      <c r="B31" s="1"/>
      <c r="C31" s="1"/>
      <c r="D31" s="93"/>
      <c r="E31" s="1"/>
      <c r="F31" s="1"/>
      <c r="G31" s="1"/>
      <c r="H31" s="1"/>
      <c r="I31" s="13"/>
      <c r="J31" s="1"/>
      <c r="K31" s="1"/>
      <c r="L31" s="1"/>
      <c r="M31" s="1"/>
      <c r="N31" s="1"/>
      <c r="O31" s="1"/>
      <c r="P31" s="1"/>
      <c r="Q31" s="1"/>
      <c r="R31" s="1"/>
      <c r="S31" s="1"/>
      <c r="T31" s="109"/>
    </row>
    <row r="32" spans="2:20" x14ac:dyDescent="0.2">
      <c r="B32" s="29"/>
      <c r="C32" s="29"/>
      <c r="D32" s="94"/>
      <c r="E32" s="29"/>
      <c r="F32" s="29"/>
      <c r="G32" s="29"/>
      <c r="H32" s="29"/>
      <c r="I32" s="41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</row>
    <row r="33" spans="2:20" x14ac:dyDescent="0.2">
      <c r="B33" s="29"/>
      <c r="C33" s="29"/>
      <c r="D33" s="94"/>
      <c r="E33" s="29"/>
      <c r="F33" s="29"/>
      <c r="G33" s="29"/>
      <c r="H33" s="29"/>
      <c r="I33" s="41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44"/>
  <sheetViews>
    <sheetView zoomScaleNormal="100" workbookViewId="0">
      <selection activeCell="B2" sqref="B2:T39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customWidth="1"/>
    <col min="5" max="5" width="8.5703125" customWidth="1"/>
    <col min="6" max="6" width="6.85546875" bestFit="1" customWidth="1"/>
    <col min="7" max="7" width="7.7109375" style="4" bestFit="1" customWidth="1"/>
    <col min="8" max="8" width="6.42578125" style="4" bestFit="1" customWidth="1"/>
    <col min="9" max="9" width="8.42578125" style="4" customWidth="1"/>
    <col min="10" max="10" width="11.42578125" style="4"/>
    <col min="11" max="11" width="8.7109375" style="4" customWidth="1"/>
    <col min="12" max="12" width="9.140625" style="4" customWidth="1"/>
    <col min="13" max="13" width="10" style="4" customWidth="1"/>
    <col min="14" max="14" width="10.28515625" style="4" bestFit="1" customWidth="1"/>
    <col min="15" max="15" width="8" style="4" bestFit="1" customWidth="1"/>
    <col min="16" max="16" width="10" style="4" bestFit="1" customWidth="1"/>
    <col min="17" max="17" width="9.42578125" style="4" bestFit="1" customWidth="1"/>
    <col min="18" max="18" width="8.85546875" style="4" bestFit="1" customWidth="1"/>
    <col min="19" max="19" width="11.85546875" bestFit="1" customWidth="1"/>
    <col min="20" max="20" width="13.85546875" customWidth="1"/>
  </cols>
  <sheetData>
    <row r="1" spans="2:25" s="2" customFormat="1" x14ac:dyDescent="0.2">
      <c r="C1" s="3"/>
      <c r="D1" s="4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13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11.25" x14ac:dyDescent="0.2">
      <c r="B8" s="173" t="s">
        <v>19</v>
      </c>
      <c r="C8" s="173"/>
      <c r="D8" s="10" t="s">
        <v>48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22" t="s">
        <v>4</v>
      </c>
      <c r="E10" s="22" t="s">
        <v>3</v>
      </c>
      <c r="F10" s="23" t="s">
        <v>5</v>
      </c>
      <c r="G10" s="23" t="s">
        <v>6</v>
      </c>
      <c r="H10" s="23" t="s">
        <v>7</v>
      </c>
      <c r="I10" s="23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ht="25.5" x14ac:dyDescent="0.2">
      <c r="B11" s="30">
        <v>1</v>
      </c>
      <c r="C11" s="30" t="s">
        <v>39</v>
      </c>
      <c r="D11" s="38" t="s">
        <v>193</v>
      </c>
      <c r="E11" s="30" t="s">
        <v>40</v>
      </c>
      <c r="F11" s="73">
        <v>10</v>
      </c>
      <c r="G11" s="73"/>
      <c r="H11" s="73"/>
      <c r="I11" s="30"/>
      <c r="J11" s="52">
        <v>10</v>
      </c>
      <c r="K11" s="52"/>
      <c r="L11" s="77"/>
      <c r="M11" s="77"/>
      <c r="N11" s="77">
        <v>10</v>
      </c>
      <c r="O11" s="52"/>
      <c r="P11" s="52"/>
      <c r="Q11" s="52"/>
      <c r="R11" s="52">
        <f>SUM(F11:Q11)</f>
        <v>30</v>
      </c>
      <c r="S11" s="54">
        <v>179</v>
      </c>
      <c r="T11" s="55">
        <f>S11*R11</f>
        <v>5370</v>
      </c>
    </row>
    <row r="12" spans="2:25" s="44" customFormat="1" x14ac:dyDescent="0.2">
      <c r="B12" s="30">
        <v>2</v>
      </c>
      <c r="C12" s="30" t="s">
        <v>39</v>
      </c>
      <c r="D12" s="35" t="s">
        <v>194</v>
      </c>
      <c r="E12" s="30" t="s">
        <v>40</v>
      </c>
      <c r="F12" s="73">
        <v>15</v>
      </c>
      <c r="G12" s="73"/>
      <c r="H12" s="73"/>
      <c r="I12" s="30"/>
      <c r="J12" s="30">
        <v>15</v>
      </c>
      <c r="K12" s="30"/>
      <c r="L12" s="73"/>
      <c r="M12" s="73"/>
      <c r="N12" s="73">
        <v>15</v>
      </c>
      <c r="O12" s="30"/>
      <c r="P12" s="30"/>
      <c r="Q12" s="30"/>
      <c r="R12" s="30">
        <f>+SUM(F12:Q12)</f>
        <v>45</v>
      </c>
      <c r="S12" s="57">
        <v>92</v>
      </c>
      <c r="T12" s="58">
        <f>+S12*R12</f>
        <v>4140</v>
      </c>
    </row>
    <row r="13" spans="2:25" s="44" customFormat="1" ht="25.5" x14ac:dyDescent="0.2">
      <c r="B13" s="30">
        <v>3</v>
      </c>
      <c r="C13" s="30" t="s">
        <v>39</v>
      </c>
      <c r="D13" s="35" t="s">
        <v>195</v>
      </c>
      <c r="E13" s="30" t="s">
        <v>40</v>
      </c>
      <c r="F13" s="73">
        <v>20</v>
      </c>
      <c r="G13" s="73"/>
      <c r="H13" s="73"/>
      <c r="I13" s="30"/>
      <c r="J13" s="30">
        <v>20</v>
      </c>
      <c r="K13" s="30"/>
      <c r="L13" s="73"/>
      <c r="M13" s="73"/>
      <c r="N13" s="73">
        <v>20</v>
      </c>
      <c r="O13" s="30"/>
      <c r="P13" s="30"/>
      <c r="Q13" s="30"/>
      <c r="R13" s="30">
        <f>+SUM(F13:Q13)</f>
        <v>60</v>
      </c>
      <c r="S13" s="57">
        <v>194</v>
      </c>
      <c r="T13" s="58">
        <f>+S13*R13</f>
        <v>11640</v>
      </c>
    </row>
    <row r="14" spans="2:25" s="44" customFormat="1" ht="25.5" x14ac:dyDescent="0.2">
      <c r="B14" s="30">
        <v>4</v>
      </c>
      <c r="C14" s="30" t="s">
        <v>39</v>
      </c>
      <c r="D14" s="35" t="s">
        <v>49</v>
      </c>
      <c r="E14" s="30" t="s">
        <v>40</v>
      </c>
      <c r="F14" s="73">
        <v>15</v>
      </c>
      <c r="G14" s="73"/>
      <c r="H14" s="73"/>
      <c r="I14" s="30"/>
      <c r="J14" s="30">
        <v>15</v>
      </c>
      <c r="K14" s="30"/>
      <c r="L14" s="73"/>
      <c r="M14" s="73"/>
      <c r="N14" s="73">
        <v>20</v>
      </c>
      <c r="O14" s="30"/>
      <c r="P14" s="30"/>
      <c r="Q14" s="30"/>
      <c r="R14" s="30">
        <f t="shared" ref="R14:R29" si="0">+SUM(F14:Q14)</f>
        <v>50</v>
      </c>
      <c r="S14" s="57">
        <v>304</v>
      </c>
      <c r="T14" s="58">
        <f>+S14*R14</f>
        <v>15200</v>
      </c>
    </row>
    <row r="15" spans="2:25" s="44" customFormat="1" x14ac:dyDescent="0.2">
      <c r="B15" s="30">
        <v>5</v>
      </c>
      <c r="C15" s="30" t="s">
        <v>39</v>
      </c>
      <c r="D15" s="35" t="s">
        <v>196</v>
      </c>
      <c r="E15" s="30" t="s">
        <v>80</v>
      </c>
      <c r="F15" s="73">
        <v>5</v>
      </c>
      <c r="G15" s="73"/>
      <c r="H15" s="73"/>
      <c r="I15" s="30"/>
      <c r="J15" s="30">
        <v>10</v>
      </c>
      <c r="K15" s="30"/>
      <c r="L15" s="73"/>
      <c r="M15" s="73"/>
      <c r="N15" s="73">
        <v>5</v>
      </c>
      <c r="O15" s="30"/>
      <c r="P15" s="30"/>
      <c r="Q15" s="30"/>
      <c r="R15" s="30">
        <f t="shared" si="0"/>
        <v>20</v>
      </c>
      <c r="S15" s="57">
        <v>111</v>
      </c>
      <c r="T15" s="58">
        <f t="shared" ref="T15:T30" si="1">+S15*R15</f>
        <v>2220</v>
      </c>
    </row>
    <row r="16" spans="2:25" s="44" customFormat="1" x14ac:dyDescent="0.2">
      <c r="B16" s="30">
        <v>6</v>
      </c>
      <c r="C16" s="30" t="s">
        <v>39</v>
      </c>
      <c r="D16" s="35" t="s">
        <v>197</v>
      </c>
      <c r="E16" s="30" t="s">
        <v>80</v>
      </c>
      <c r="F16" s="73">
        <v>80</v>
      </c>
      <c r="G16" s="73"/>
      <c r="H16" s="73"/>
      <c r="I16" s="30"/>
      <c r="J16" s="30">
        <v>80</v>
      </c>
      <c r="K16" s="30"/>
      <c r="L16" s="73"/>
      <c r="M16" s="73"/>
      <c r="N16" s="73">
        <v>80</v>
      </c>
      <c r="O16" s="30"/>
      <c r="P16" s="30"/>
      <c r="Q16" s="30"/>
      <c r="R16" s="30">
        <f t="shared" si="0"/>
        <v>240</v>
      </c>
      <c r="S16" s="57">
        <v>70</v>
      </c>
      <c r="T16" s="58">
        <f t="shared" si="1"/>
        <v>16800</v>
      </c>
    </row>
    <row r="17" spans="2:20" s="44" customFormat="1" x14ac:dyDescent="0.2">
      <c r="B17" s="30">
        <v>7</v>
      </c>
      <c r="C17" s="30" t="s">
        <v>39</v>
      </c>
      <c r="D17" s="35" t="s">
        <v>198</v>
      </c>
      <c r="E17" s="30" t="s">
        <v>80</v>
      </c>
      <c r="F17" s="73">
        <v>10</v>
      </c>
      <c r="G17" s="73"/>
      <c r="H17" s="73"/>
      <c r="I17" s="30"/>
      <c r="J17" s="30">
        <v>10</v>
      </c>
      <c r="K17" s="30"/>
      <c r="L17" s="73"/>
      <c r="M17" s="73"/>
      <c r="N17" s="73">
        <v>10</v>
      </c>
      <c r="O17" s="30"/>
      <c r="P17" s="30"/>
      <c r="Q17" s="30"/>
      <c r="R17" s="30">
        <f t="shared" si="0"/>
        <v>30</v>
      </c>
      <c r="S17" s="57">
        <v>152</v>
      </c>
      <c r="T17" s="58">
        <f t="shared" si="1"/>
        <v>4560</v>
      </c>
    </row>
    <row r="18" spans="2:20" s="44" customFormat="1" x14ac:dyDescent="0.2">
      <c r="B18" s="30">
        <v>8</v>
      </c>
      <c r="C18" s="30" t="s">
        <v>39</v>
      </c>
      <c r="D18" s="35" t="s">
        <v>50</v>
      </c>
      <c r="E18" s="30" t="s">
        <v>40</v>
      </c>
      <c r="F18" s="73">
        <v>5</v>
      </c>
      <c r="G18" s="73"/>
      <c r="H18" s="73"/>
      <c r="I18" s="30"/>
      <c r="J18" s="30">
        <v>0</v>
      </c>
      <c r="K18" s="30"/>
      <c r="L18" s="73"/>
      <c r="M18" s="73"/>
      <c r="N18" s="73">
        <v>5</v>
      </c>
      <c r="O18" s="30"/>
      <c r="P18" s="30"/>
      <c r="Q18" s="30"/>
      <c r="R18" s="30">
        <f t="shared" si="0"/>
        <v>10</v>
      </c>
      <c r="S18" s="57">
        <v>539.71</v>
      </c>
      <c r="T18" s="58">
        <f t="shared" si="1"/>
        <v>5397.1</v>
      </c>
    </row>
    <row r="19" spans="2:20" s="44" customFormat="1" x14ac:dyDescent="0.2">
      <c r="B19" s="30">
        <v>9</v>
      </c>
      <c r="C19" s="30" t="s">
        <v>39</v>
      </c>
      <c r="D19" s="35" t="s">
        <v>51</v>
      </c>
      <c r="E19" s="30" t="s">
        <v>125</v>
      </c>
      <c r="F19" s="73">
        <v>20</v>
      </c>
      <c r="G19" s="73"/>
      <c r="H19" s="73"/>
      <c r="I19" s="30"/>
      <c r="J19" s="30">
        <v>20</v>
      </c>
      <c r="K19" s="30"/>
      <c r="L19" s="73"/>
      <c r="M19" s="73"/>
      <c r="N19" s="73">
        <v>20</v>
      </c>
      <c r="O19" s="30"/>
      <c r="P19" s="30"/>
      <c r="Q19" s="30"/>
      <c r="R19" s="30">
        <f t="shared" si="0"/>
        <v>60</v>
      </c>
      <c r="S19" s="57">
        <v>18.899999999999999</v>
      </c>
      <c r="T19" s="58">
        <f t="shared" si="1"/>
        <v>1134</v>
      </c>
    </row>
    <row r="20" spans="2:20" s="44" customFormat="1" ht="25.5" x14ac:dyDescent="0.2">
      <c r="B20" s="30">
        <v>13</v>
      </c>
      <c r="C20" s="30" t="s">
        <v>39</v>
      </c>
      <c r="D20" s="35" t="s">
        <v>199</v>
      </c>
      <c r="E20" s="30" t="s">
        <v>40</v>
      </c>
      <c r="F20" s="73">
        <v>2</v>
      </c>
      <c r="G20" s="73"/>
      <c r="H20" s="73"/>
      <c r="I20" s="30"/>
      <c r="J20" s="30">
        <v>2</v>
      </c>
      <c r="K20" s="30"/>
      <c r="L20" s="73"/>
      <c r="M20" s="73"/>
      <c r="N20" s="73">
        <v>2</v>
      </c>
      <c r="O20" s="30"/>
      <c r="P20" s="30"/>
      <c r="Q20" s="30"/>
      <c r="R20" s="30">
        <f t="shared" si="0"/>
        <v>6</v>
      </c>
      <c r="S20" s="57">
        <v>378</v>
      </c>
      <c r="T20" s="58">
        <f t="shared" si="1"/>
        <v>2268</v>
      </c>
    </row>
    <row r="21" spans="2:20" s="44" customFormat="1" x14ac:dyDescent="0.2">
      <c r="B21" s="30">
        <v>14</v>
      </c>
      <c r="C21" s="30" t="s">
        <v>39</v>
      </c>
      <c r="D21" s="36" t="s">
        <v>200</v>
      </c>
      <c r="E21" s="33" t="s">
        <v>40</v>
      </c>
      <c r="F21" s="73">
        <v>5</v>
      </c>
      <c r="G21" s="73"/>
      <c r="H21" s="73"/>
      <c r="I21" s="30"/>
      <c r="J21" s="30">
        <v>5</v>
      </c>
      <c r="K21" s="30"/>
      <c r="L21" s="73"/>
      <c r="M21" s="73"/>
      <c r="N21" s="73">
        <v>5</v>
      </c>
      <c r="O21" s="30"/>
      <c r="P21" s="30"/>
      <c r="Q21" s="30"/>
      <c r="R21" s="30">
        <f t="shared" si="0"/>
        <v>15</v>
      </c>
      <c r="S21" s="57">
        <v>180</v>
      </c>
      <c r="T21" s="58">
        <f t="shared" si="1"/>
        <v>2700</v>
      </c>
    </row>
    <row r="22" spans="2:20" s="44" customFormat="1" x14ac:dyDescent="0.2">
      <c r="B22" s="30">
        <v>15</v>
      </c>
      <c r="C22" s="30" t="s">
        <v>39</v>
      </c>
      <c r="D22" s="36" t="s">
        <v>201</v>
      </c>
      <c r="E22" s="33" t="s">
        <v>40</v>
      </c>
      <c r="F22" s="73">
        <v>5</v>
      </c>
      <c r="G22" s="73"/>
      <c r="H22" s="73"/>
      <c r="I22" s="30"/>
      <c r="J22" s="30">
        <v>5</v>
      </c>
      <c r="K22" s="30"/>
      <c r="L22" s="73"/>
      <c r="M22" s="73"/>
      <c r="N22" s="73">
        <v>5</v>
      </c>
      <c r="O22" s="30"/>
      <c r="P22" s="30"/>
      <c r="Q22" s="30"/>
      <c r="R22" s="30">
        <f t="shared" si="0"/>
        <v>15</v>
      </c>
      <c r="S22" s="57">
        <v>138</v>
      </c>
      <c r="T22" s="58">
        <f t="shared" si="1"/>
        <v>2070</v>
      </c>
    </row>
    <row r="23" spans="2:20" s="44" customFormat="1" x14ac:dyDescent="0.2">
      <c r="B23" s="30">
        <v>17</v>
      </c>
      <c r="C23" s="30" t="s">
        <v>39</v>
      </c>
      <c r="D23" s="36" t="s">
        <v>202</v>
      </c>
      <c r="E23" s="33" t="s">
        <v>53</v>
      </c>
      <c r="F23" s="73">
        <v>1</v>
      </c>
      <c r="G23" s="73"/>
      <c r="H23" s="73"/>
      <c r="I23" s="30"/>
      <c r="J23" s="30">
        <v>1</v>
      </c>
      <c r="K23" s="30"/>
      <c r="L23" s="73"/>
      <c r="M23" s="73"/>
      <c r="N23" s="73">
        <v>1</v>
      </c>
      <c r="O23" s="30"/>
      <c r="P23" s="30"/>
      <c r="Q23" s="30"/>
      <c r="R23" s="30">
        <f t="shared" si="0"/>
        <v>3</v>
      </c>
      <c r="S23" s="57">
        <v>640</v>
      </c>
      <c r="T23" s="58">
        <f t="shared" si="1"/>
        <v>1920</v>
      </c>
    </row>
    <row r="24" spans="2:20" s="44" customFormat="1" x14ac:dyDescent="0.2">
      <c r="B24" s="30">
        <v>20</v>
      </c>
      <c r="C24" s="30" t="s">
        <v>39</v>
      </c>
      <c r="D24" s="35" t="s">
        <v>203</v>
      </c>
      <c r="E24" s="30" t="s">
        <v>80</v>
      </c>
      <c r="F24" s="73">
        <v>15</v>
      </c>
      <c r="G24" s="73"/>
      <c r="H24" s="73"/>
      <c r="I24" s="30"/>
      <c r="J24" s="30">
        <v>10</v>
      </c>
      <c r="K24" s="30"/>
      <c r="L24" s="73"/>
      <c r="M24" s="73"/>
      <c r="N24" s="73">
        <v>10</v>
      </c>
      <c r="O24" s="30"/>
      <c r="P24" s="30"/>
      <c r="Q24" s="30"/>
      <c r="R24" s="30">
        <f t="shared" si="0"/>
        <v>35</v>
      </c>
      <c r="S24" s="57">
        <v>89</v>
      </c>
      <c r="T24" s="58">
        <f t="shared" si="1"/>
        <v>3115</v>
      </c>
    </row>
    <row r="25" spans="2:20" s="44" customFormat="1" ht="25.5" x14ac:dyDescent="0.2">
      <c r="B25" s="30">
        <v>22</v>
      </c>
      <c r="C25" s="30" t="s">
        <v>39</v>
      </c>
      <c r="D25" s="35" t="s">
        <v>56</v>
      </c>
      <c r="E25" s="30" t="s">
        <v>52</v>
      </c>
      <c r="F25" s="73">
        <v>10</v>
      </c>
      <c r="G25" s="73"/>
      <c r="H25" s="73"/>
      <c r="I25" s="30"/>
      <c r="J25" s="30">
        <v>10</v>
      </c>
      <c r="K25" s="30"/>
      <c r="L25" s="73"/>
      <c r="M25" s="73"/>
      <c r="N25" s="73">
        <v>10</v>
      </c>
      <c r="O25" s="30"/>
      <c r="P25" s="30"/>
      <c r="Q25" s="30"/>
      <c r="R25" s="30">
        <f t="shared" si="0"/>
        <v>30</v>
      </c>
      <c r="S25" s="57">
        <v>32</v>
      </c>
      <c r="T25" s="58">
        <f t="shared" si="1"/>
        <v>960</v>
      </c>
    </row>
    <row r="26" spans="2:20" s="44" customFormat="1" ht="25.5" x14ac:dyDescent="0.2">
      <c r="B26" s="30">
        <v>27</v>
      </c>
      <c r="C26" s="30" t="s">
        <v>39</v>
      </c>
      <c r="D26" s="35" t="s">
        <v>204</v>
      </c>
      <c r="E26" s="30" t="s">
        <v>52</v>
      </c>
      <c r="F26" s="73"/>
      <c r="G26" s="73">
        <v>1</v>
      </c>
      <c r="H26" s="73"/>
      <c r="I26" s="30"/>
      <c r="J26" s="30"/>
      <c r="K26" s="30"/>
      <c r="L26" s="73"/>
      <c r="M26" s="73"/>
      <c r="N26" s="73"/>
      <c r="O26" s="30"/>
      <c r="P26" s="30"/>
      <c r="Q26" s="30"/>
      <c r="R26" s="30">
        <f t="shared" si="0"/>
        <v>1</v>
      </c>
      <c r="S26" s="57">
        <v>1399</v>
      </c>
      <c r="T26" s="58">
        <f t="shared" si="1"/>
        <v>1399</v>
      </c>
    </row>
    <row r="27" spans="2:20" s="44" customFormat="1" x14ac:dyDescent="0.2">
      <c r="B27" s="30">
        <v>29</v>
      </c>
      <c r="C27" s="30" t="s">
        <v>39</v>
      </c>
      <c r="D27" s="35" t="s">
        <v>63</v>
      </c>
      <c r="E27" s="30" t="s">
        <v>52</v>
      </c>
      <c r="F27" s="73">
        <v>15</v>
      </c>
      <c r="G27" s="73"/>
      <c r="H27" s="73"/>
      <c r="I27" s="30"/>
      <c r="J27" s="30">
        <v>10</v>
      </c>
      <c r="K27" s="30"/>
      <c r="L27" s="73"/>
      <c r="M27" s="73"/>
      <c r="N27" s="73">
        <v>10</v>
      </c>
      <c r="O27" s="30"/>
      <c r="P27" s="30"/>
      <c r="Q27" s="30"/>
      <c r="R27" s="30">
        <f t="shared" si="0"/>
        <v>35</v>
      </c>
      <c r="S27" s="57">
        <v>46</v>
      </c>
      <c r="T27" s="58">
        <f t="shared" si="1"/>
        <v>1610</v>
      </c>
    </row>
    <row r="28" spans="2:20" s="44" customFormat="1" x14ac:dyDescent="0.2">
      <c r="B28" s="30">
        <v>31</v>
      </c>
      <c r="C28" s="30" t="s">
        <v>39</v>
      </c>
      <c r="D28" s="35" t="s">
        <v>85</v>
      </c>
      <c r="E28" s="30" t="s">
        <v>52</v>
      </c>
      <c r="F28" s="73">
        <v>15</v>
      </c>
      <c r="G28" s="73"/>
      <c r="H28" s="73"/>
      <c r="I28" s="30"/>
      <c r="J28" s="30">
        <v>10</v>
      </c>
      <c r="K28" s="30"/>
      <c r="L28" s="73"/>
      <c r="M28" s="73"/>
      <c r="N28" s="73">
        <v>5</v>
      </c>
      <c r="O28" s="30"/>
      <c r="P28" s="30"/>
      <c r="Q28" s="30"/>
      <c r="R28" s="30">
        <f t="shared" si="0"/>
        <v>30</v>
      </c>
      <c r="S28" s="57">
        <v>65</v>
      </c>
      <c r="T28" s="58">
        <f t="shared" si="1"/>
        <v>1950</v>
      </c>
    </row>
    <row r="29" spans="2:20" s="44" customFormat="1" x14ac:dyDescent="0.2">
      <c r="B29" s="30">
        <v>33</v>
      </c>
      <c r="C29" s="30" t="s">
        <v>39</v>
      </c>
      <c r="D29" s="35" t="s">
        <v>114</v>
      </c>
      <c r="E29" s="30" t="s">
        <v>52</v>
      </c>
      <c r="F29" s="73">
        <v>5</v>
      </c>
      <c r="G29" s="73"/>
      <c r="H29" s="73"/>
      <c r="I29" s="30"/>
      <c r="J29" s="30">
        <v>5</v>
      </c>
      <c r="K29" s="30"/>
      <c r="L29" s="73"/>
      <c r="M29" s="73"/>
      <c r="N29" s="73">
        <v>5</v>
      </c>
      <c r="O29" s="30"/>
      <c r="P29" s="30"/>
      <c r="Q29" s="30"/>
      <c r="R29" s="30">
        <f t="shared" si="0"/>
        <v>15</v>
      </c>
      <c r="S29" s="57">
        <v>59.448275899999999</v>
      </c>
      <c r="T29" s="58">
        <f t="shared" si="1"/>
        <v>891.72413849999998</v>
      </c>
    </row>
    <row r="30" spans="2:20" s="44" customFormat="1" x14ac:dyDescent="0.2">
      <c r="B30" s="72"/>
      <c r="C30" s="30"/>
      <c r="D30" s="35"/>
      <c r="E30" s="30"/>
      <c r="F30" s="73"/>
      <c r="G30" s="73"/>
      <c r="H30" s="73"/>
      <c r="I30" s="30"/>
      <c r="J30" s="30"/>
      <c r="K30" s="30"/>
      <c r="L30" s="73"/>
      <c r="M30" s="73"/>
      <c r="N30" s="73"/>
      <c r="O30" s="30"/>
      <c r="P30" s="30"/>
      <c r="Q30" s="30"/>
      <c r="R30" s="30"/>
      <c r="S30" s="57"/>
      <c r="T30" s="58">
        <f t="shared" si="1"/>
        <v>0</v>
      </c>
    </row>
    <row r="31" spans="2:20" s="44" customFormat="1" x14ac:dyDescent="0.2">
      <c r="B31" s="72"/>
      <c r="C31" s="30"/>
      <c r="D31" s="35"/>
      <c r="E31" s="30"/>
      <c r="F31" s="73"/>
      <c r="G31" s="73"/>
      <c r="H31" s="73"/>
      <c r="I31" s="30"/>
      <c r="J31" s="30"/>
      <c r="K31" s="30"/>
      <c r="L31" s="73"/>
      <c r="M31" s="73"/>
      <c r="N31" s="73"/>
      <c r="O31" s="30"/>
      <c r="P31" s="30"/>
      <c r="Q31" s="30"/>
      <c r="R31" s="30"/>
      <c r="S31" s="57"/>
      <c r="T31" s="58"/>
    </row>
    <row r="32" spans="2:20" s="44" customFormat="1" x14ac:dyDescent="0.2">
      <c r="B32" s="72"/>
      <c r="C32" s="30"/>
      <c r="D32" s="35"/>
      <c r="E32" s="30"/>
      <c r="F32" s="73"/>
      <c r="G32" s="73"/>
      <c r="H32" s="73"/>
      <c r="I32" s="30"/>
      <c r="J32" s="30"/>
      <c r="K32" s="30"/>
      <c r="L32" s="73"/>
      <c r="M32" s="73"/>
      <c r="N32" s="73"/>
      <c r="O32" s="30"/>
      <c r="P32" s="30"/>
      <c r="Q32" s="30"/>
      <c r="R32" s="30"/>
      <c r="S32" s="57"/>
      <c r="T32" s="58"/>
    </row>
    <row r="33" spans="2:20" s="44" customFormat="1" x14ac:dyDescent="0.2">
      <c r="B33" s="72"/>
      <c r="C33" s="30"/>
      <c r="D33" s="35"/>
      <c r="E33" s="30"/>
      <c r="F33" s="73"/>
      <c r="G33" s="73"/>
      <c r="H33" s="73"/>
      <c r="I33" s="30"/>
      <c r="J33" s="30"/>
      <c r="K33" s="30"/>
      <c r="L33" s="73"/>
      <c r="M33" s="73"/>
      <c r="N33" s="73"/>
      <c r="O33" s="30"/>
      <c r="P33" s="30"/>
      <c r="Q33" s="30"/>
      <c r="R33" s="30"/>
      <c r="S33" s="57"/>
      <c r="T33" s="58"/>
    </row>
    <row r="34" spans="2:20" s="44" customFormat="1" x14ac:dyDescent="0.2">
      <c r="B34" s="72"/>
      <c r="C34" s="30"/>
      <c r="D34" s="35"/>
      <c r="E34" s="30"/>
      <c r="F34" s="73"/>
      <c r="G34" s="73"/>
      <c r="H34" s="73"/>
      <c r="I34" s="30"/>
      <c r="J34" s="30"/>
      <c r="K34" s="30"/>
      <c r="L34" s="73"/>
      <c r="M34" s="73"/>
      <c r="N34" s="73"/>
      <c r="O34" s="30"/>
      <c r="P34" s="30"/>
      <c r="Q34" s="30"/>
      <c r="R34" s="30"/>
      <c r="S34" s="57"/>
      <c r="T34" s="58"/>
    </row>
    <row r="35" spans="2:20" s="44" customFormat="1" x14ac:dyDescent="0.2">
      <c r="B35" s="72"/>
      <c r="C35" s="30"/>
      <c r="D35" s="35"/>
      <c r="E35" s="30"/>
      <c r="F35" s="73"/>
      <c r="G35" s="73"/>
      <c r="H35" s="73"/>
      <c r="I35" s="30"/>
      <c r="J35" s="30"/>
      <c r="K35" s="30"/>
      <c r="L35" s="73"/>
      <c r="M35" s="73"/>
      <c r="N35" s="73"/>
      <c r="O35" s="30"/>
      <c r="P35" s="30"/>
      <c r="Q35" s="30"/>
      <c r="R35" s="30"/>
      <c r="S35" s="57"/>
      <c r="T35" s="58"/>
    </row>
    <row r="36" spans="2:20" x14ac:dyDescent="0.2">
      <c r="B36" s="14"/>
      <c r="C36" s="7"/>
      <c r="D36" s="7"/>
      <c r="E36" s="7"/>
      <c r="F36" s="82"/>
      <c r="G36" s="82"/>
      <c r="H36" s="82"/>
      <c r="I36" s="7"/>
      <c r="J36" s="7"/>
      <c r="K36" s="7"/>
      <c r="L36" s="82"/>
      <c r="M36" s="82"/>
      <c r="N36" s="82"/>
      <c r="O36" s="7"/>
      <c r="P36" s="7"/>
      <c r="Q36" s="7"/>
      <c r="R36" s="7"/>
      <c r="S36" s="9"/>
      <c r="T36" s="15"/>
    </row>
    <row r="37" spans="2:20" ht="13.5" thickBot="1" x14ac:dyDescent="0.25">
      <c r="B37" s="16"/>
      <c r="C37" s="17"/>
      <c r="D37" s="17"/>
      <c r="E37" s="17"/>
      <c r="F37" s="84"/>
      <c r="G37" s="84"/>
      <c r="H37" s="84"/>
      <c r="I37" s="17"/>
      <c r="J37" s="17"/>
      <c r="K37" s="17"/>
      <c r="L37" s="84"/>
      <c r="M37" s="84"/>
      <c r="N37" s="84"/>
      <c r="O37" s="17"/>
      <c r="P37" s="17"/>
      <c r="Q37" s="17"/>
      <c r="R37" s="17"/>
      <c r="S37" s="19"/>
      <c r="T37" s="20"/>
    </row>
    <row r="38" spans="2:20" x14ac:dyDescent="0.2">
      <c r="B38" s="13"/>
      <c r="C38" s="13"/>
      <c r="D38" s="1"/>
      <c r="E38" s="13"/>
      <c r="F38" s="1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1" t="s">
        <v>18</v>
      </c>
      <c r="T38" s="26">
        <f>+SUM(T11:T37)*0.16</f>
        <v>13655.171862160001</v>
      </c>
    </row>
    <row r="39" spans="2:20" x14ac:dyDescent="0.2">
      <c r="B39" s="13"/>
      <c r="C39" s="13"/>
      <c r="D39" s="1"/>
      <c r="E39" s="13"/>
      <c r="F39" s="1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27" t="s">
        <v>17</v>
      </c>
      <c r="T39" s="28">
        <f>SUM(T11:T38)</f>
        <v>98999.996000660001</v>
      </c>
    </row>
    <row r="40" spans="2:20" x14ac:dyDescent="0.2">
      <c r="B40" s="13"/>
      <c r="C40" s="13"/>
      <c r="D40" s="1"/>
      <c r="E40" s="13"/>
      <c r="F40" s="1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1"/>
      <c r="T40" s="11"/>
    </row>
    <row r="41" spans="2:20" x14ac:dyDescent="0.2">
      <c r="B41" s="1"/>
      <c r="C41" s="1"/>
      <c r="D41" s="1"/>
      <c r="E41" s="1"/>
      <c r="F41" s="1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"/>
      <c r="T41" s="12"/>
    </row>
    <row r="42" spans="2:20" x14ac:dyDescent="0.2">
      <c r="B42" s="1"/>
      <c r="C42" s="1"/>
      <c r="D42" s="1"/>
      <c r="E42" s="1"/>
      <c r="F42" s="1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"/>
      <c r="T42" s="1"/>
    </row>
    <row r="43" spans="2:20" x14ac:dyDescent="0.2">
      <c r="B43" s="29"/>
      <c r="C43" s="29"/>
      <c r="D43" s="29"/>
      <c r="E43" s="29"/>
      <c r="F43" s="29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29"/>
      <c r="T43" s="29"/>
    </row>
    <row r="44" spans="2:20" x14ac:dyDescent="0.2">
      <c r="B44" s="29"/>
      <c r="C44" s="29"/>
      <c r="D44" s="29"/>
      <c r="E44" s="29"/>
      <c r="F44" s="29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29"/>
      <c r="T44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0"/>
  <sheetViews>
    <sheetView topLeftCell="B1" zoomScaleNormal="100" workbookViewId="0">
      <selection activeCell="B2" sqref="B2:T26"/>
    </sheetView>
  </sheetViews>
  <sheetFormatPr baseColWidth="10" defaultRowHeight="12.75" x14ac:dyDescent="0.2"/>
  <cols>
    <col min="1" max="1" width="2.140625" customWidth="1"/>
    <col min="2" max="2" width="10.42578125" customWidth="1"/>
    <col min="3" max="3" width="11.7109375" customWidth="1"/>
    <col min="4" max="4" width="38.28515625" customWidth="1"/>
    <col min="5" max="5" width="8.5703125" customWidth="1"/>
    <col min="6" max="6" width="6.85546875" style="4" bestFit="1" customWidth="1"/>
    <col min="7" max="7" width="7.7109375" bestFit="1" customWidth="1"/>
    <col min="8" max="8" width="6.42578125" bestFit="1" customWidth="1"/>
    <col min="9" max="9" width="8.42578125" style="4" customWidth="1"/>
    <col min="11" max="11" width="8.7109375" customWidth="1"/>
    <col min="12" max="12" width="9.140625" customWidth="1"/>
    <col min="13" max="13" width="10" customWidth="1"/>
    <col min="14" max="14" width="10.28515625" bestFit="1" customWidth="1"/>
    <col min="15" max="15" width="8" bestFit="1" customWidth="1"/>
    <col min="16" max="16" width="10" bestFit="1" customWidth="1"/>
    <col min="17" max="17" width="9.42578125" bestFit="1" customWidth="1"/>
    <col min="18" max="18" width="8.85546875" bestFit="1" customWidth="1"/>
    <col min="19" max="19" width="10.28515625" customWidth="1"/>
    <col min="20" max="20" width="13.85546875" customWidth="1"/>
  </cols>
  <sheetData>
    <row r="1" spans="2:25" s="2" customFormat="1" x14ac:dyDescent="0.2">
      <c r="C1" s="3"/>
      <c r="D1" s="4"/>
      <c r="E1" s="13"/>
      <c r="F1" s="13"/>
      <c r="G1" s="13"/>
      <c r="H1" s="13"/>
      <c r="I1" s="13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2:25" s="2" customFormat="1" x14ac:dyDescent="0.2">
      <c r="C2" s="4"/>
      <c r="D2" s="13"/>
      <c r="E2" s="13"/>
      <c r="F2" s="13"/>
      <c r="G2" s="13"/>
      <c r="H2" s="13"/>
      <c r="I2" s="13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2:25" s="2" customFormat="1" ht="11.25" x14ac:dyDescent="0.2">
      <c r="C3" s="3"/>
      <c r="D3" s="13"/>
      <c r="E3" s="13"/>
      <c r="F3" s="13"/>
      <c r="G3" s="13"/>
      <c r="H3" s="13"/>
      <c r="I3" s="13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2:25" s="2" customFormat="1" ht="24.75" customHeight="1" x14ac:dyDescent="0.2">
      <c r="C4" s="3"/>
      <c r="D4" s="13"/>
      <c r="E4" s="13"/>
      <c r="F4" s="13"/>
      <c r="G4" s="13"/>
      <c r="H4" s="13"/>
      <c r="I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2:25" s="2" customFormat="1" ht="21.75" customHeight="1" x14ac:dyDescent="0.25">
      <c r="B5" s="171" t="s">
        <v>133</v>
      </c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6"/>
      <c r="V5" s="6"/>
      <c r="W5" s="6"/>
      <c r="X5" s="6"/>
      <c r="Y5" s="6"/>
    </row>
    <row r="6" spans="2:25" s="2" customFormat="1" ht="15" x14ac:dyDescent="0.25">
      <c r="B6" s="171" t="s">
        <v>21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6"/>
      <c r="V6" s="6"/>
      <c r="W6" s="6"/>
      <c r="X6" s="6"/>
      <c r="Y6" s="6"/>
    </row>
    <row r="7" spans="2:25" s="2" customFormat="1" ht="15" x14ac:dyDescent="0.25">
      <c r="B7" s="171" t="s">
        <v>134</v>
      </c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6"/>
      <c r="V7" s="6"/>
      <c r="W7" s="6"/>
      <c r="X7" s="6"/>
      <c r="Y7" s="6"/>
    </row>
    <row r="8" spans="2:25" s="2" customFormat="1" ht="11.25" x14ac:dyDescent="0.2">
      <c r="B8" s="173" t="s">
        <v>19</v>
      </c>
      <c r="C8" s="173"/>
      <c r="D8" s="10" t="s">
        <v>54</v>
      </c>
      <c r="E8" s="13"/>
      <c r="F8" s="13"/>
      <c r="G8" s="13"/>
      <c r="H8" s="13"/>
      <c r="I8" s="13"/>
      <c r="M8" s="6"/>
      <c r="N8" s="6"/>
      <c r="O8" s="6"/>
      <c r="P8" s="6"/>
      <c r="Q8" s="6"/>
      <c r="R8" s="6"/>
      <c r="S8" s="176" t="s">
        <v>135</v>
      </c>
      <c r="T8" s="176"/>
      <c r="U8" s="6"/>
      <c r="V8" s="6"/>
      <c r="W8" s="6"/>
      <c r="X8" s="6"/>
      <c r="Y8" s="6"/>
    </row>
    <row r="9" spans="2:25" ht="13.5" thickBot="1" x14ac:dyDescent="0.25"/>
    <row r="10" spans="2:25" ht="29.25" customHeight="1" thickBot="1" x14ac:dyDescent="0.25">
      <c r="B10" s="21" t="s">
        <v>0</v>
      </c>
      <c r="C10" s="22" t="s">
        <v>2</v>
      </c>
      <c r="D10" s="39" t="s">
        <v>4</v>
      </c>
      <c r="E10" s="39" t="s">
        <v>3</v>
      </c>
      <c r="F10" s="40" t="s">
        <v>5</v>
      </c>
      <c r="G10" s="40" t="s">
        <v>6</v>
      </c>
      <c r="H10" s="40" t="s">
        <v>7</v>
      </c>
      <c r="I10" s="40" t="s">
        <v>8</v>
      </c>
      <c r="J10" s="22" t="s">
        <v>9</v>
      </c>
      <c r="K10" s="22" t="s">
        <v>10</v>
      </c>
      <c r="L10" s="23" t="s">
        <v>11</v>
      </c>
      <c r="M10" s="22" t="s">
        <v>12</v>
      </c>
      <c r="N10" s="22" t="s">
        <v>13</v>
      </c>
      <c r="O10" s="23" t="s">
        <v>14</v>
      </c>
      <c r="P10" s="23" t="s">
        <v>15</v>
      </c>
      <c r="Q10" s="23" t="s">
        <v>16</v>
      </c>
      <c r="R10" s="22" t="s">
        <v>1</v>
      </c>
      <c r="S10" s="24" t="s">
        <v>20</v>
      </c>
      <c r="T10" s="25" t="s">
        <v>22</v>
      </c>
    </row>
    <row r="11" spans="2:25" s="44" customFormat="1" ht="25.5" x14ac:dyDescent="0.2">
      <c r="B11" s="30">
        <v>1</v>
      </c>
      <c r="C11" s="30" t="s">
        <v>39</v>
      </c>
      <c r="D11" s="38" t="s">
        <v>207</v>
      </c>
      <c r="E11" s="30" t="s">
        <v>40</v>
      </c>
      <c r="F11" s="73">
        <v>60</v>
      </c>
      <c r="G11" s="73"/>
      <c r="H11" s="86"/>
      <c r="I11" s="30"/>
      <c r="J11" s="52">
        <v>80</v>
      </c>
      <c r="K11" s="52"/>
      <c r="L11" s="77"/>
      <c r="M11" s="77"/>
      <c r="N11" s="77">
        <v>60</v>
      </c>
      <c r="O11" s="52"/>
      <c r="P11" s="52"/>
      <c r="Q11" s="53"/>
      <c r="R11" s="52">
        <f>SUM(F11:Q11)</f>
        <v>200</v>
      </c>
      <c r="S11" s="54">
        <v>319</v>
      </c>
      <c r="T11" s="55">
        <f>S11*R11</f>
        <v>63800</v>
      </c>
    </row>
    <row r="12" spans="2:25" s="44" customFormat="1" x14ac:dyDescent="0.2">
      <c r="B12" s="30">
        <v>2</v>
      </c>
      <c r="C12" s="30" t="s">
        <v>39</v>
      </c>
      <c r="D12" s="37" t="s">
        <v>206</v>
      </c>
      <c r="E12" s="30" t="s">
        <v>40</v>
      </c>
      <c r="F12" s="73">
        <v>40</v>
      </c>
      <c r="G12" s="73"/>
      <c r="H12" s="86"/>
      <c r="I12" s="30"/>
      <c r="J12" s="30">
        <v>30</v>
      </c>
      <c r="K12" s="30"/>
      <c r="L12" s="73"/>
      <c r="M12" s="73"/>
      <c r="N12" s="73">
        <v>40</v>
      </c>
      <c r="O12" s="30"/>
      <c r="P12" s="30"/>
      <c r="Q12" s="56"/>
      <c r="R12" s="30">
        <f>+SUM(F12:Q12)</f>
        <v>110</v>
      </c>
      <c r="S12" s="57">
        <v>404</v>
      </c>
      <c r="T12" s="58">
        <f>+S12*R12</f>
        <v>44440</v>
      </c>
    </row>
    <row r="13" spans="2:25" ht="25.5" x14ac:dyDescent="0.2">
      <c r="B13" s="30">
        <v>3</v>
      </c>
      <c r="C13" s="30" t="s">
        <v>39</v>
      </c>
      <c r="D13" s="35" t="s">
        <v>205</v>
      </c>
      <c r="E13" s="30" t="s">
        <v>40</v>
      </c>
      <c r="F13" s="73">
        <v>6</v>
      </c>
      <c r="G13" s="73"/>
      <c r="H13" s="73"/>
      <c r="I13" s="30"/>
      <c r="J13" s="30">
        <v>6</v>
      </c>
      <c r="K13" s="30"/>
      <c r="L13" s="73"/>
      <c r="M13" s="73"/>
      <c r="N13" s="73">
        <v>6</v>
      </c>
      <c r="O13" s="30"/>
      <c r="P13" s="30"/>
      <c r="Q13" s="56"/>
      <c r="R13" s="30">
        <f t="shared" ref="R13:R15" si="0">+SUM(F13:Q13)</f>
        <v>18</v>
      </c>
      <c r="S13" s="9">
        <v>209</v>
      </c>
      <c r="T13" s="58">
        <f t="shared" ref="T13:T22" si="1">+S13*R13</f>
        <v>3762</v>
      </c>
    </row>
    <row r="14" spans="2:25" x14ac:dyDescent="0.2">
      <c r="B14" s="30">
        <v>4</v>
      </c>
      <c r="C14" s="30" t="s">
        <v>39</v>
      </c>
      <c r="D14" s="35" t="s">
        <v>208</v>
      </c>
      <c r="E14" s="30" t="s">
        <v>80</v>
      </c>
      <c r="F14" s="73">
        <v>3</v>
      </c>
      <c r="G14" s="73"/>
      <c r="H14" s="73"/>
      <c r="I14" s="30"/>
      <c r="J14" s="30">
        <v>3</v>
      </c>
      <c r="K14" s="30"/>
      <c r="L14" s="73"/>
      <c r="M14" s="73"/>
      <c r="N14" s="73">
        <v>3</v>
      </c>
      <c r="O14" s="30"/>
      <c r="P14" s="30"/>
      <c r="Q14" s="56"/>
      <c r="R14" s="30">
        <f t="shared" si="0"/>
        <v>9</v>
      </c>
      <c r="S14" s="9">
        <v>299</v>
      </c>
      <c r="T14" s="58">
        <f t="shared" si="1"/>
        <v>2691</v>
      </c>
    </row>
    <row r="15" spans="2:25" x14ac:dyDescent="0.2">
      <c r="B15" s="30">
        <v>5</v>
      </c>
      <c r="C15" s="30" t="s">
        <v>39</v>
      </c>
      <c r="D15" s="35" t="s">
        <v>115</v>
      </c>
      <c r="E15" s="30" t="s">
        <v>40</v>
      </c>
      <c r="F15" s="73">
        <v>10</v>
      </c>
      <c r="G15" s="73"/>
      <c r="H15" s="73"/>
      <c r="I15" s="30"/>
      <c r="J15" s="30">
        <v>10</v>
      </c>
      <c r="K15" s="30"/>
      <c r="L15" s="73"/>
      <c r="M15" s="73"/>
      <c r="N15" s="73">
        <v>10</v>
      </c>
      <c r="O15" s="30"/>
      <c r="P15" s="30"/>
      <c r="Q15" s="56"/>
      <c r="R15" s="30">
        <f t="shared" si="0"/>
        <v>30</v>
      </c>
      <c r="S15" s="9">
        <v>403</v>
      </c>
      <c r="T15" s="58">
        <f t="shared" si="1"/>
        <v>12090</v>
      </c>
    </row>
    <row r="16" spans="2:25" x14ac:dyDescent="0.2">
      <c r="B16" s="30">
        <v>6</v>
      </c>
      <c r="C16" s="30" t="s">
        <v>39</v>
      </c>
      <c r="D16" s="35" t="s">
        <v>209</v>
      </c>
      <c r="E16" s="30" t="s">
        <v>80</v>
      </c>
      <c r="F16" s="73">
        <v>2</v>
      </c>
      <c r="G16" s="73"/>
      <c r="H16" s="73"/>
      <c r="I16" s="30"/>
      <c r="J16" s="30">
        <v>2</v>
      </c>
      <c r="K16" s="30"/>
      <c r="L16" s="73"/>
      <c r="M16" s="73"/>
      <c r="N16" s="73">
        <v>2</v>
      </c>
      <c r="O16" s="30"/>
      <c r="P16" s="30"/>
      <c r="Q16" s="56"/>
      <c r="R16" s="30">
        <f>+SUM(F16:N16)</f>
        <v>6</v>
      </c>
      <c r="S16" s="9">
        <v>277.54597699999999</v>
      </c>
      <c r="T16" s="58">
        <f t="shared" si="1"/>
        <v>1665.275862</v>
      </c>
    </row>
    <row r="17" spans="2:20" x14ac:dyDescent="0.2">
      <c r="B17" s="30"/>
      <c r="C17" s="30"/>
      <c r="D17" s="35"/>
      <c r="E17" s="30"/>
      <c r="F17" s="73"/>
      <c r="G17" s="73"/>
      <c r="H17" s="73"/>
      <c r="I17" s="30"/>
      <c r="J17" s="30"/>
      <c r="K17" s="30"/>
      <c r="L17" s="73"/>
      <c r="M17" s="73"/>
      <c r="N17" s="73"/>
      <c r="O17" s="30"/>
      <c r="P17" s="30"/>
      <c r="Q17" s="56"/>
      <c r="R17" s="30"/>
      <c r="S17" s="9"/>
      <c r="T17" s="58">
        <f t="shared" si="1"/>
        <v>0</v>
      </c>
    </row>
    <row r="18" spans="2:20" x14ac:dyDescent="0.2">
      <c r="B18" s="30"/>
      <c r="C18" s="30"/>
      <c r="D18" s="35"/>
      <c r="E18" s="30"/>
      <c r="F18" s="82"/>
      <c r="G18" s="73"/>
      <c r="H18" s="82"/>
      <c r="I18" s="7"/>
      <c r="J18" s="7"/>
      <c r="K18" s="7"/>
      <c r="L18" s="82"/>
      <c r="M18" s="82"/>
      <c r="N18" s="82"/>
      <c r="O18" s="7"/>
      <c r="P18" s="7"/>
      <c r="Q18" s="8"/>
      <c r="R18" s="30"/>
      <c r="S18" s="9"/>
      <c r="T18" s="58">
        <f t="shared" si="1"/>
        <v>0</v>
      </c>
    </row>
    <row r="19" spans="2:20" x14ac:dyDescent="0.2">
      <c r="B19" s="30"/>
      <c r="C19" s="30"/>
      <c r="D19" s="35"/>
      <c r="E19" s="30"/>
      <c r="F19" s="82"/>
      <c r="G19" s="73"/>
      <c r="H19" s="82"/>
      <c r="I19" s="7"/>
      <c r="J19" s="7"/>
      <c r="K19" s="7"/>
      <c r="L19" s="82"/>
      <c r="M19" s="82"/>
      <c r="N19" s="82"/>
      <c r="O19" s="7"/>
      <c r="P19" s="7"/>
      <c r="Q19" s="8"/>
      <c r="R19" s="30"/>
      <c r="S19" s="9"/>
      <c r="T19" s="58">
        <f t="shared" si="1"/>
        <v>0</v>
      </c>
    </row>
    <row r="20" spans="2:20" x14ac:dyDescent="0.2">
      <c r="B20" s="30"/>
      <c r="C20" s="30"/>
      <c r="D20" s="35"/>
      <c r="E20" s="30"/>
      <c r="F20" s="82"/>
      <c r="G20" s="73"/>
      <c r="H20" s="82"/>
      <c r="I20" s="7"/>
      <c r="J20" s="7"/>
      <c r="K20" s="7"/>
      <c r="L20" s="82"/>
      <c r="M20" s="82"/>
      <c r="N20" s="82"/>
      <c r="O20" s="7"/>
      <c r="P20" s="7"/>
      <c r="Q20" s="8"/>
      <c r="R20" s="30"/>
      <c r="S20" s="9"/>
      <c r="T20" s="58">
        <f t="shared" si="1"/>
        <v>0</v>
      </c>
    </row>
    <row r="21" spans="2:20" x14ac:dyDescent="0.2">
      <c r="B21" s="30"/>
      <c r="C21" s="30"/>
      <c r="D21" s="35"/>
      <c r="E21" s="30"/>
      <c r="F21" s="82"/>
      <c r="G21" s="73"/>
      <c r="H21" s="82"/>
      <c r="I21" s="7"/>
      <c r="J21" s="7"/>
      <c r="K21" s="8"/>
      <c r="L21" s="82"/>
      <c r="M21" s="83"/>
      <c r="N21" s="82"/>
      <c r="O21" s="8"/>
      <c r="P21" s="8"/>
      <c r="Q21" s="8"/>
      <c r="R21" s="30"/>
      <c r="S21" s="9"/>
      <c r="T21" s="58">
        <f t="shared" si="1"/>
        <v>0</v>
      </c>
    </row>
    <row r="22" spans="2:20" x14ac:dyDescent="0.2">
      <c r="B22" s="30"/>
      <c r="C22" s="30"/>
      <c r="D22" s="31"/>
      <c r="E22" s="30"/>
      <c r="F22" s="82"/>
      <c r="G22" s="73"/>
      <c r="H22" s="82"/>
      <c r="I22" s="7"/>
      <c r="J22" s="7"/>
      <c r="K22" s="8"/>
      <c r="L22" s="82"/>
      <c r="M22" s="83"/>
      <c r="N22" s="82"/>
      <c r="O22" s="8"/>
      <c r="P22" s="8"/>
      <c r="Q22" s="8"/>
      <c r="R22" s="30"/>
      <c r="S22" s="9"/>
      <c r="T22" s="58">
        <f t="shared" si="1"/>
        <v>0</v>
      </c>
    </row>
    <row r="23" spans="2:20" ht="13.5" thickBot="1" x14ac:dyDescent="0.25">
      <c r="B23" s="16"/>
      <c r="C23" s="17"/>
      <c r="D23" s="17"/>
      <c r="E23" s="17"/>
      <c r="F23" s="84"/>
      <c r="G23" s="85"/>
      <c r="H23" s="84"/>
      <c r="I23" s="17"/>
      <c r="J23" s="17"/>
      <c r="K23" s="18"/>
      <c r="L23" s="84"/>
      <c r="M23" s="85"/>
      <c r="N23" s="84"/>
      <c r="O23" s="18"/>
      <c r="P23" s="18"/>
      <c r="Q23" s="18"/>
      <c r="R23" s="62"/>
      <c r="S23" s="19"/>
      <c r="T23" s="20"/>
    </row>
    <row r="24" spans="2:20" x14ac:dyDescent="0.2">
      <c r="B24" s="13"/>
      <c r="C24" s="13"/>
      <c r="D24" s="1"/>
      <c r="E24" s="13"/>
      <c r="F24" s="13"/>
      <c r="G24" s="1"/>
      <c r="H24" s="1"/>
      <c r="I24" s="13"/>
      <c r="J24" s="1"/>
      <c r="K24" s="1"/>
      <c r="L24" s="1"/>
      <c r="M24" s="1"/>
      <c r="N24" s="1"/>
      <c r="O24" s="1"/>
      <c r="P24" s="1"/>
      <c r="Q24" s="1"/>
      <c r="R24" s="1"/>
      <c r="S24" s="11" t="s">
        <v>18</v>
      </c>
      <c r="T24" s="26">
        <f>+SUM(T11:T23)*0.16</f>
        <v>20551.724137919999</v>
      </c>
    </row>
    <row r="25" spans="2:20" x14ac:dyDescent="0.2">
      <c r="B25" s="13"/>
      <c r="C25" s="13"/>
      <c r="D25" s="1"/>
      <c r="E25" s="13"/>
      <c r="F25" s="13"/>
      <c r="G25" s="1"/>
      <c r="H25" s="1"/>
      <c r="I25" s="13"/>
      <c r="J25" s="1"/>
      <c r="K25" s="1"/>
      <c r="L25" s="1"/>
      <c r="M25" s="1"/>
      <c r="N25" s="1"/>
      <c r="O25" s="1"/>
      <c r="P25" s="1"/>
      <c r="Q25" s="1"/>
      <c r="R25" s="1"/>
      <c r="S25" s="27" t="s">
        <v>17</v>
      </c>
      <c r="T25" s="28">
        <f>SUM(T11:T24)</f>
        <v>148999.99999991999</v>
      </c>
    </row>
    <row r="26" spans="2:20" x14ac:dyDescent="0.2">
      <c r="B26" s="13"/>
      <c r="C26" s="13"/>
      <c r="D26" s="1"/>
      <c r="E26" s="13"/>
      <c r="F26" s="13"/>
      <c r="G26" s="1"/>
      <c r="H26" s="1"/>
      <c r="I26" s="13"/>
      <c r="J26" s="1"/>
      <c r="K26" s="1"/>
      <c r="L26" s="1"/>
      <c r="M26" s="1"/>
      <c r="N26" s="1"/>
      <c r="O26" s="1"/>
      <c r="P26" s="1"/>
      <c r="Q26" s="1"/>
      <c r="R26" s="1"/>
      <c r="S26" s="11"/>
      <c r="T26" s="11"/>
    </row>
    <row r="27" spans="2:20" x14ac:dyDescent="0.2">
      <c r="B27" s="1"/>
      <c r="C27" s="1"/>
      <c r="D27" s="1"/>
      <c r="E27" s="1"/>
      <c r="F27" s="13"/>
      <c r="G27" s="1"/>
      <c r="H27" s="1"/>
      <c r="I27" s="13"/>
      <c r="J27" s="1"/>
      <c r="K27" s="1"/>
      <c r="L27" s="1"/>
      <c r="M27" s="1"/>
      <c r="N27" s="1"/>
      <c r="O27" s="1"/>
      <c r="P27" s="1"/>
      <c r="Q27" s="1"/>
      <c r="R27" s="1"/>
      <c r="S27" s="1"/>
      <c r="T27" s="12"/>
    </row>
    <row r="28" spans="2:20" x14ac:dyDescent="0.2">
      <c r="B28" s="1"/>
      <c r="C28" s="1"/>
      <c r="D28" s="1"/>
      <c r="E28" s="1"/>
      <c r="F28" s="13"/>
      <c r="G28" s="1"/>
      <c r="H28" s="1"/>
      <c r="I28" s="13"/>
      <c r="J28" s="1"/>
      <c r="K28" s="1"/>
      <c r="L28" s="1"/>
      <c r="M28" s="1"/>
      <c r="N28" s="1"/>
      <c r="O28" s="1"/>
      <c r="P28" s="1"/>
      <c r="Q28" s="1"/>
      <c r="R28" s="1"/>
      <c r="S28" s="1"/>
      <c r="T28" s="109"/>
    </row>
    <row r="29" spans="2:20" x14ac:dyDescent="0.2">
      <c r="B29" s="29"/>
      <c r="C29" s="29"/>
      <c r="D29" s="29"/>
      <c r="E29" s="29"/>
      <c r="F29" s="41"/>
      <c r="G29" s="29"/>
      <c r="H29" s="29"/>
      <c r="I29" s="41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</row>
    <row r="30" spans="2:20" x14ac:dyDescent="0.2">
      <c r="B30" s="29"/>
      <c r="C30" s="29"/>
      <c r="D30" s="29"/>
      <c r="E30" s="29"/>
      <c r="F30" s="41"/>
      <c r="G30" s="29"/>
      <c r="H30" s="29"/>
      <c r="I30" s="41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</row>
  </sheetData>
  <mergeCells count="5">
    <mergeCell ref="B5:T5"/>
    <mergeCell ref="B6:T6"/>
    <mergeCell ref="B7:T7"/>
    <mergeCell ref="B8:C8"/>
    <mergeCell ref="S8:T8"/>
  </mergeCell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79</vt:i4>
      </vt:variant>
      <vt:variant>
        <vt:lpstr>Rangos con nombre</vt:lpstr>
      </vt:variant>
      <vt:variant>
        <vt:i4>79</vt:i4>
      </vt:variant>
    </vt:vector>
  </HeadingPairs>
  <TitlesOfParts>
    <vt:vector size="158" baseType="lpstr">
      <vt:lpstr>2110200</vt:lpstr>
      <vt:lpstr>2110300</vt:lpstr>
      <vt:lpstr>2110400</vt:lpstr>
      <vt:lpstr>2110600</vt:lpstr>
      <vt:lpstr>2120400</vt:lpstr>
      <vt:lpstr>2140100</vt:lpstr>
      <vt:lpstr>2150200</vt:lpstr>
      <vt:lpstr>2160100</vt:lpstr>
      <vt:lpstr>2160200</vt:lpstr>
      <vt:lpstr>2160300</vt:lpstr>
      <vt:lpstr>2210501</vt:lpstr>
      <vt:lpstr>2220400</vt:lpstr>
      <vt:lpstr>2230200</vt:lpstr>
      <vt:lpstr>2410100</vt:lpstr>
      <vt:lpstr>2410200</vt:lpstr>
      <vt:lpstr>2410300</vt:lpstr>
      <vt:lpstr>2450300</vt:lpstr>
      <vt:lpstr>2460100</vt:lpstr>
      <vt:lpstr>2460200</vt:lpstr>
      <vt:lpstr>2470200</vt:lpstr>
      <vt:lpstr>2470300</vt:lpstr>
      <vt:lpstr>2470400</vt:lpstr>
      <vt:lpstr>2480700</vt:lpstr>
      <vt:lpstr>2490100</vt:lpstr>
      <vt:lpstr>2490400</vt:lpstr>
      <vt:lpstr>2520100</vt:lpstr>
      <vt:lpstr>2560100</vt:lpstr>
      <vt:lpstr>2610100</vt:lpstr>
      <vt:lpstr>2710600</vt:lpstr>
      <vt:lpstr>2720100</vt:lpstr>
      <vt:lpstr>2910100</vt:lpstr>
      <vt:lpstr>2920100</vt:lpstr>
      <vt:lpstr>2920200</vt:lpstr>
      <vt:lpstr>2940300</vt:lpstr>
      <vt:lpstr>2960100</vt:lpstr>
      <vt:lpstr>2960200</vt:lpstr>
      <vt:lpstr>2960300</vt:lpstr>
      <vt:lpstr>2960900</vt:lpstr>
      <vt:lpstr>2980400</vt:lpstr>
      <vt:lpstr>3110100</vt:lpstr>
      <vt:lpstr>3130100</vt:lpstr>
      <vt:lpstr>3140100</vt:lpstr>
      <vt:lpstr>3170100</vt:lpstr>
      <vt:lpstr>3180100</vt:lpstr>
      <vt:lpstr>3190200</vt:lpstr>
      <vt:lpstr>3220100</vt:lpstr>
      <vt:lpstr>3230100</vt:lpstr>
      <vt:lpstr>3260100</vt:lpstr>
      <vt:lpstr>3270100</vt:lpstr>
      <vt:lpstr>3340100</vt:lpstr>
      <vt:lpstr>3360200</vt:lpstr>
      <vt:lpstr>3360300</vt:lpstr>
      <vt:lpstr>3360400</vt:lpstr>
      <vt:lpstr>3390100</vt:lpstr>
      <vt:lpstr>3390300</vt:lpstr>
      <vt:lpstr>3470100</vt:lpstr>
      <vt:lpstr>3490100</vt:lpstr>
      <vt:lpstr>3510100</vt:lpstr>
      <vt:lpstr>3510200</vt:lpstr>
      <vt:lpstr>3520100</vt:lpstr>
      <vt:lpstr>3530100</vt:lpstr>
      <vt:lpstr>3550100</vt:lpstr>
      <vt:lpstr>3570100</vt:lpstr>
      <vt:lpstr>3610100</vt:lpstr>
      <vt:lpstr>3710100</vt:lpstr>
      <vt:lpstr>3720100</vt:lpstr>
      <vt:lpstr>3750100</vt:lpstr>
      <vt:lpstr>3760100</vt:lpstr>
      <vt:lpstr>3790100</vt:lpstr>
      <vt:lpstr>3820100</vt:lpstr>
      <vt:lpstr>3840100</vt:lpstr>
      <vt:lpstr>3850100</vt:lpstr>
      <vt:lpstr>3920200</vt:lpstr>
      <vt:lpstr>5110700</vt:lpstr>
      <vt:lpstr>5190100</vt:lpstr>
      <vt:lpstr>5190800</vt:lpstr>
      <vt:lpstr>5410100</vt:lpstr>
      <vt:lpstr>5610200</vt:lpstr>
      <vt:lpstr>5640100</vt:lpstr>
      <vt:lpstr>'2110200'!Área_de_impresión</vt:lpstr>
      <vt:lpstr>'2110300'!Área_de_impresión</vt:lpstr>
      <vt:lpstr>'2110400'!Área_de_impresión</vt:lpstr>
      <vt:lpstr>'2110600'!Área_de_impresión</vt:lpstr>
      <vt:lpstr>'2120400'!Área_de_impresión</vt:lpstr>
      <vt:lpstr>'2140100'!Área_de_impresión</vt:lpstr>
      <vt:lpstr>'2150200'!Área_de_impresión</vt:lpstr>
      <vt:lpstr>'2160100'!Área_de_impresión</vt:lpstr>
      <vt:lpstr>'2160200'!Área_de_impresión</vt:lpstr>
      <vt:lpstr>'2160300'!Área_de_impresión</vt:lpstr>
      <vt:lpstr>'2210501'!Área_de_impresión</vt:lpstr>
      <vt:lpstr>'2220400'!Área_de_impresión</vt:lpstr>
      <vt:lpstr>'2230200'!Área_de_impresión</vt:lpstr>
      <vt:lpstr>'2410100'!Área_de_impresión</vt:lpstr>
      <vt:lpstr>'2410200'!Área_de_impresión</vt:lpstr>
      <vt:lpstr>'2410300'!Área_de_impresión</vt:lpstr>
      <vt:lpstr>'2450300'!Área_de_impresión</vt:lpstr>
      <vt:lpstr>'2460100'!Área_de_impresión</vt:lpstr>
      <vt:lpstr>'2460200'!Área_de_impresión</vt:lpstr>
      <vt:lpstr>'2470200'!Área_de_impresión</vt:lpstr>
      <vt:lpstr>'2470300'!Área_de_impresión</vt:lpstr>
      <vt:lpstr>'2470400'!Área_de_impresión</vt:lpstr>
      <vt:lpstr>'2480700'!Área_de_impresión</vt:lpstr>
      <vt:lpstr>'2490100'!Área_de_impresión</vt:lpstr>
      <vt:lpstr>'2490400'!Área_de_impresión</vt:lpstr>
      <vt:lpstr>'2520100'!Área_de_impresión</vt:lpstr>
      <vt:lpstr>'2560100'!Área_de_impresión</vt:lpstr>
      <vt:lpstr>'2610100'!Área_de_impresión</vt:lpstr>
      <vt:lpstr>'2710600'!Área_de_impresión</vt:lpstr>
      <vt:lpstr>'2720100'!Área_de_impresión</vt:lpstr>
      <vt:lpstr>'2910100'!Área_de_impresión</vt:lpstr>
      <vt:lpstr>'2920100'!Área_de_impresión</vt:lpstr>
      <vt:lpstr>'2920200'!Área_de_impresión</vt:lpstr>
      <vt:lpstr>'2940300'!Área_de_impresión</vt:lpstr>
      <vt:lpstr>'2960100'!Área_de_impresión</vt:lpstr>
      <vt:lpstr>'2960200'!Área_de_impresión</vt:lpstr>
      <vt:lpstr>'2960300'!Área_de_impresión</vt:lpstr>
      <vt:lpstr>'2960900'!Área_de_impresión</vt:lpstr>
      <vt:lpstr>'2980400'!Área_de_impresión</vt:lpstr>
      <vt:lpstr>'3110100'!Área_de_impresión</vt:lpstr>
      <vt:lpstr>'3130100'!Área_de_impresión</vt:lpstr>
      <vt:lpstr>'3140100'!Área_de_impresión</vt:lpstr>
      <vt:lpstr>'3170100'!Área_de_impresión</vt:lpstr>
      <vt:lpstr>'3180100'!Área_de_impresión</vt:lpstr>
      <vt:lpstr>'3190200'!Área_de_impresión</vt:lpstr>
      <vt:lpstr>'3220100'!Área_de_impresión</vt:lpstr>
      <vt:lpstr>'3230100'!Área_de_impresión</vt:lpstr>
      <vt:lpstr>'3260100'!Área_de_impresión</vt:lpstr>
      <vt:lpstr>'3270100'!Área_de_impresión</vt:lpstr>
      <vt:lpstr>'3340100'!Área_de_impresión</vt:lpstr>
      <vt:lpstr>'3360200'!Área_de_impresión</vt:lpstr>
      <vt:lpstr>'3360300'!Área_de_impresión</vt:lpstr>
      <vt:lpstr>'3360400'!Área_de_impresión</vt:lpstr>
      <vt:lpstr>'3390100'!Área_de_impresión</vt:lpstr>
      <vt:lpstr>'3390300'!Área_de_impresión</vt:lpstr>
      <vt:lpstr>'3470100'!Área_de_impresión</vt:lpstr>
      <vt:lpstr>'3490100'!Área_de_impresión</vt:lpstr>
      <vt:lpstr>'3510100'!Área_de_impresión</vt:lpstr>
      <vt:lpstr>'3510200'!Área_de_impresión</vt:lpstr>
      <vt:lpstr>'3520100'!Área_de_impresión</vt:lpstr>
      <vt:lpstr>'3530100'!Área_de_impresión</vt:lpstr>
      <vt:lpstr>'3550100'!Área_de_impresión</vt:lpstr>
      <vt:lpstr>'3570100'!Área_de_impresión</vt:lpstr>
      <vt:lpstr>'3610100'!Área_de_impresión</vt:lpstr>
      <vt:lpstr>'3710100'!Área_de_impresión</vt:lpstr>
      <vt:lpstr>'3720100'!Área_de_impresión</vt:lpstr>
      <vt:lpstr>'3750100'!Área_de_impresión</vt:lpstr>
      <vt:lpstr>'3760100'!Área_de_impresión</vt:lpstr>
      <vt:lpstr>'3790100'!Área_de_impresión</vt:lpstr>
      <vt:lpstr>'3820100'!Área_de_impresión</vt:lpstr>
      <vt:lpstr>'3840100'!Área_de_impresión</vt:lpstr>
      <vt:lpstr>'3850100'!Área_de_impresión</vt:lpstr>
      <vt:lpstr>'3920200'!Área_de_impresión</vt:lpstr>
      <vt:lpstr>'5110700'!Área_de_impresión</vt:lpstr>
      <vt:lpstr>'5190100'!Área_de_impresión</vt:lpstr>
      <vt:lpstr>'5190800'!Área_de_impresión</vt:lpstr>
      <vt:lpstr>'5410100'!Área_de_impresión</vt:lpstr>
      <vt:lpstr>'5610200'!Área_de_impresión</vt:lpstr>
      <vt:lpstr>'5640100'!Área_de_impresión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</dc:creator>
  <cp:lastModifiedBy>MARTIN1</cp:lastModifiedBy>
  <cp:lastPrinted>2019-10-30T20:17:57Z</cp:lastPrinted>
  <dcterms:created xsi:type="dcterms:W3CDTF">2002-06-07T16:16:59Z</dcterms:created>
  <dcterms:modified xsi:type="dcterms:W3CDTF">2020-04-22T17:05:58Z</dcterms:modified>
</cp:coreProperties>
</file>